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3035" windowHeight="7935" activeTab="0"/>
  </bookViews>
  <sheets>
    <sheet name="Introduction" sheetId="1" r:id="rId1"/>
    <sheet name="RFP Optimizer" sheetId="2" r:id="rId2"/>
  </sheets>
  <definedNames>
    <definedName name="agentissues">'RFP Optimizer'!#REF!</definedName>
    <definedName name="assetservice">'RFP Optimizer'!#REF!</definedName>
    <definedName name="bomproc">'RFP Optimizer'!#REF!</definedName>
    <definedName name="capacity">'RFP Optimizer'!#REF!</definedName>
    <definedName name="clientmaint">'RFP Optimizer'!#REF!</definedName>
    <definedName name="contact">'RFP Optimizer'!#REF!</definedName>
    <definedName name="contactmaint">'RFP Optimizer'!#REF!</definedName>
    <definedName name="contentman">'RFP Optimizer'!#REF!</definedName>
    <definedName name="ddfdf">'RFP Optimizer'!$A$2</definedName>
    <definedName name="dispatch">'RFP Optimizer'!#REF!</definedName>
    <definedName name="dms">'RFP Optimizer'!#REF!</definedName>
    <definedName name="escalation">'RFP Optimizer'!#REF!</definedName>
    <definedName name="evalissues">'RFP Optimizer'!$B$137</definedName>
    <definedName name="evalissues1">'RFP Optimizer'!$C$142</definedName>
    <definedName name="fdacomp">'RFP Optimizer'!#REF!</definedName>
    <definedName name="formulation">'RFP Optimizer'!#REF!</definedName>
    <definedName name="generalhd">'RFP Optimizer'!#REF!</definedName>
    <definedName name="hdfunctions">'RFP Optimizer'!#REF!</definedName>
    <definedName name="hdreporting">'RFP Optimizer'!#REF!</definedName>
    <definedName name="hdsecurity">'RFP Optimizer'!#REF!</definedName>
    <definedName name="Help">'RFP Optimizer'!$A$2</definedName>
    <definedName name="helpknowledgebase">'RFP Optimizer'!#REF!</definedName>
    <definedName name="incomingcalls">'RFP Optimizer'!#REF!</definedName>
    <definedName name="inputval">'RFP Optimizer'!$B$99</definedName>
    <definedName name="inputval1">'RFP Optimizer'!$C$102</definedName>
    <definedName name="intl">'RFP Optimizer'!#REF!</definedName>
    <definedName name="intro">'RFP Optimizer'!$B$23</definedName>
    <definedName name="intro2">'RFP Optimizer'!$C$27</definedName>
    <definedName name="INTRO3">'RFP Optimizer'!$A$26</definedName>
    <definedName name="invasset">'RFP Optimizer'!#REF!</definedName>
    <definedName name="invmov">'RFP Optimizer'!#REF!</definedName>
    <definedName name="itasset">'RFP Optimizer'!#REF!</definedName>
    <definedName name="mastersched">'RFP Optimizer'!#REF!</definedName>
    <definedName name="msds">'RFP Optimizer'!#REF!</definedName>
    <definedName name="overallcontent">'RFP Optimizer'!$B$147</definedName>
    <definedName name="overallcontent1">'RFP Optimizer'!$C$152</definedName>
    <definedName name="overallcontent2">'RFP Optimizer'!$A$152</definedName>
    <definedName name="poproc">'RFP Optimizer'!#REF!</definedName>
    <definedName name="portfolio">'RFP Optimizer'!#REF!</definedName>
    <definedName name="pricetotal">'RFP Optimizer'!#REF!</definedName>
    <definedName name="pricing">'RFP Optimizer'!#REF!</definedName>
    <definedName name="priority">'RFP Optimizer'!$B$112</definedName>
    <definedName name="priority1">'RFP Optimizer'!$C$117</definedName>
    <definedName name="projdomain">'RFP Optimizer'!$B$30</definedName>
    <definedName name="projdomain1">'RFP Optimizer'!$C$34</definedName>
    <definedName name="qualitycontrol">'RFP Optimizer'!#REF!</definedName>
    <definedName name="quoteproc">'RFP Optimizer'!#REF!</definedName>
    <definedName name="reminder">'RFP Optimizer'!#REF!</definedName>
    <definedName name="responseformat">'RFP Optimizer'!$B$129</definedName>
    <definedName name="responseformat1">'RFP Optimizer'!$C$134</definedName>
    <definedName name="responseformat2">'RFP Optimizer'!$133:$133</definedName>
    <definedName name="responseformat3">'RFP Optimizer'!$A$133</definedName>
    <definedName name="responsescore1">'RFP Optimizer'!$C$109</definedName>
    <definedName name="responsescoring">'RFP Optimizer'!$B$105</definedName>
    <definedName name="responseval2">'RFP Optimizer'!$A$141</definedName>
    <definedName name="respscoring">'RFP Optimizer'!$B$105</definedName>
    <definedName name="resrcalloc">'RFP Optimizer'!#REF!</definedName>
    <definedName name="rfporg1">'RFP Optimizer'!$C$53</definedName>
    <definedName name="risk">'RFP Optimizer'!#REF!</definedName>
    <definedName name="risk1">'RFP Optimizer'!$A$164</definedName>
    <definedName name="risk2">'RFP Optimizer'!#REF!</definedName>
    <definedName name="risk3">'RFP Optimizer'!$163:$163</definedName>
    <definedName name="salesforecast">'RFP Optimizer'!#REF!</definedName>
    <definedName name="score">'RFP Optimizer'!$B$166</definedName>
    <definedName name="score1">'RFP Optimizer'!$C$173</definedName>
    <definedName name="score2">'RFP Optimizer'!$A$168</definedName>
    <definedName name="securitynew">'RFP Optimizer'!#REF!</definedName>
    <definedName name="sglobal">'RFP Optimizer'!$B$48</definedName>
    <definedName name="shopping">'RFP Optimizer'!#REF!</definedName>
    <definedName name="sop">'RFP Optimizer'!#REF!</definedName>
    <definedName name="support">'RFP Optimizer'!#REF!</definedName>
    <definedName name="time">'RFP Optimizer'!#REF!</definedName>
    <definedName name="toc">'RFP Optimizer'!$B$4</definedName>
    <definedName name="top">'RFP Optimizer'!$A$2</definedName>
    <definedName name="top1">'RFP Optimizer'!$A$2</definedName>
    <definedName name="top2">'RFP Optimizer'!$B$3</definedName>
    <definedName name="topa">'RFP Optimizer'!$A$3</definedName>
    <definedName name="traceability">'RFP Optimizer'!$B$121</definedName>
    <definedName name="traceability1">'RFP Optimizer'!$C$126</definedName>
    <definedName name="traceability2">'RFP Optimizer'!$A$126</definedName>
    <definedName name="usability">'RFP Optimizer'!#REF!</definedName>
    <definedName name="userdefinedissues">'RFP Optimizer'!#REF!</definedName>
    <definedName name="vglobal">'RFP Optimizer'!#REF!</definedName>
    <definedName name="webenabledfunction">'RFP Optimizer'!#REF!</definedName>
    <definedName name="webfunc">'RFP Optimizer'!#REF!</definedName>
    <definedName name="webstore">'RFP Optimizer'!#REF!</definedName>
    <definedName name="workproducts">'RFP Optimizer'!$B$76</definedName>
    <definedName name="workproducts1">'RFP Optimizer'!$C$89</definedName>
  </definedNames>
  <calcPr fullCalcOnLoad="1"/>
</workbook>
</file>

<file path=xl/comments2.xml><?xml version="1.0" encoding="utf-8"?>
<comments xmlns="http://schemas.openxmlformats.org/spreadsheetml/2006/main">
  <authors>
    <author>Greg Lohr</author>
  </authors>
  <commentList>
    <comment ref="A1" authorId="0">
      <text>
        <r>
          <rPr>
            <b/>
            <sz val="8"/>
            <rFont val="Tahoma"/>
            <family val="0"/>
          </rPr>
          <t>Copyright ©  Infotivity Technologies, Inc. &amp; 
                                 Gregory A. Lohr
                             All Rights Reserved
This free spreadsheet may be distributed freely (but not resold) only if it's contents and copyright notices have not been removed or modified.  Distribution of modified versions is strictly prohibited.  Additional advice and tools are available at http://www.infotivity.com or call 412-384-5535 for information.  RFP Optimizer is a trademark of Infotivity Technologies, Inc..</t>
        </r>
      </text>
    </comment>
  </commentList>
</comments>
</file>

<file path=xl/sharedStrings.xml><?xml version="1.0" encoding="utf-8"?>
<sst xmlns="http://schemas.openxmlformats.org/spreadsheetml/2006/main" count="402" uniqueCount="225">
  <si>
    <r>
      <t xml:space="preserve">       RFP Optimizer™</t>
    </r>
    <r>
      <rPr>
        <b/>
        <sz val="24"/>
        <color indexed="62"/>
        <rFont val="Arial"/>
        <family val="0"/>
      </rPr>
      <t xml:space="preserve">    </t>
    </r>
    <r>
      <rPr>
        <b/>
        <sz val="12"/>
        <color indexed="62"/>
        <rFont val="Arial"/>
        <family val="2"/>
      </rPr>
      <t>(Lite)</t>
    </r>
    <r>
      <rPr>
        <b/>
        <sz val="24"/>
        <color indexed="62"/>
        <rFont val="Arial"/>
        <family val="0"/>
      </rPr>
      <t xml:space="preserve"> </t>
    </r>
  </si>
  <si>
    <r>
      <t xml:space="preserve">The FULL version of the RFP Optimizer checklist </t>
    </r>
    <r>
      <rPr>
        <b/>
        <i/>
        <u val="single"/>
        <sz val="10"/>
        <color indexed="10"/>
        <rFont val="Arial"/>
        <family val="2"/>
      </rPr>
      <t>graphically</t>
    </r>
    <r>
      <rPr>
        <b/>
        <u val="single"/>
        <sz val="10"/>
        <color indexed="10"/>
        <rFont val="Arial"/>
        <family val="2"/>
      </rPr>
      <t xml:space="preserve"> compares the score of each sub-category</t>
    </r>
    <r>
      <rPr>
        <b/>
        <sz val="10"/>
        <color indexed="10"/>
        <rFont val="Arial"/>
        <family val="2"/>
      </rPr>
      <t xml:space="preserve"> to show you where to enhance your RFP.  This is very useful if you have created a custom RFP, or have substantially modified a standard Infotivity eRFP.</t>
    </r>
  </si>
  <si>
    <t>This cross-reference sets the stage for effective software demonstration evaluation and system implementation management.</t>
  </si>
  <si>
    <t>This capability is crucial to obtaining ALL of the benefits the new system is supposed to provide.</t>
  </si>
  <si>
    <t>Traceability is very important to accurate evaluation of vendor software  demonstrations and product usability. All Infotivity eRFPs facilitate the traceability of each requirement quickly and easily.</t>
  </si>
  <si>
    <r>
      <t xml:space="preserve">VENDOR RESPONSE SCORING    </t>
    </r>
    <r>
      <rPr>
        <b/>
        <sz val="8"/>
        <rFont val="Arial"/>
        <family val="2"/>
      </rPr>
      <t>(Click for HELP)</t>
    </r>
  </si>
  <si>
    <t>The automatic scoring of each answer a vendor supplies in response to each RFP question is critical, and must be done in a uniform, consistent manner.  All scoring must be done in a manner compatible with the methods used to evaluate all procedural, strategic, and financial criteria. Each Infotivity eRFP enables or provides ALL the topics discussed in this section.</t>
  </si>
  <si>
    <r>
      <t xml:space="preserve">Are the software functions or features required to perform each individual task used in a business procedure addressed by a </t>
    </r>
    <r>
      <rPr>
        <b/>
        <i/>
        <u val="single"/>
        <sz val="10"/>
        <rFont val="Arial"/>
        <family val="2"/>
      </rPr>
      <t>unique</t>
    </r>
    <r>
      <rPr>
        <sz val="10"/>
        <rFont val="Arial"/>
        <family val="0"/>
      </rPr>
      <t xml:space="preserve"> RFP question? </t>
    </r>
  </si>
  <si>
    <r>
      <t xml:space="preserve">Are all of the RFP questions presented in a quantitative format?  </t>
    </r>
    <r>
      <rPr>
        <b/>
        <sz val="10"/>
        <color indexed="10"/>
        <rFont val="Arial"/>
        <family val="2"/>
      </rPr>
      <t>(Click here for a definition of quantitative)</t>
    </r>
  </si>
  <si>
    <t>Endless "fire-fighting" support results from RFPs that do NOT use a DETAILED, TASK oriented approach.  A Summary level RFP allow too many assumptions to be made by both vendor and user, allowing many important issues to be unresolved until the end-user finds them in a live system.</t>
  </si>
  <si>
    <r>
      <t xml:space="preserve">Is the cross-reference between software features and business procedures provided in the detail needed for effective decision making, i.e., at the </t>
    </r>
    <r>
      <rPr>
        <b/>
        <i/>
        <sz val="10"/>
        <color indexed="10"/>
        <rFont val="Arial"/>
        <family val="2"/>
      </rPr>
      <t>Task level, not the Summary level?</t>
    </r>
    <r>
      <rPr>
        <b/>
        <i/>
        <sz val="10"/>
        <color indexed="8"/>
        <rFont val="Arial"/>
        <family val="2"/>
      </rPr>
      <t xml:space="preserve"> Each task making up the procedure should be addressed by a unique question, rather than one question about the procedure as a whole.</t>
    </r>
  </si>
  <si>
    <t>This is extremely important!  If multiple features &amp; functions are addressed by a single question the overall evaluation scores will be inaccurate and misleading.</t>
  </si>
  <si>
    <r>
      <t xml:space="preserve">This section identifies the work products of the engagement, and who is responsible for performing them.  It is very important to have this identified in the RFP for later use during a well-managed system implementation.  </t>
    </r>
    <r>
      <rPr>
        <b/>
        <sz val="10"/>
        <color indexed="10"/>
        <rFont val="Arial"/>
        <family val="2"/>
      </rPr>
      <t>See the Infotivity "Project Management Milestones" Checklist for more detailed information and help.</t>
    </r>
  </si>
  <si>
    <t>Automatic scoring ensures the consistent use of the same scoring algorithm. Less manual data entry reduces errors.</t>
  </si>
  <si>
    <t>All Infotivity eRFP questions use a proven quantitative format that elicits clear and concise vendor responses addressing your needs.</t>
  </si>
  <si>
    <t>RFP Response evaluation is the process of determining how well a vendor's proposal fits the procedural, financial, and strategic needs of a specific organization.  It is not enough to simply count how many features are offered.  To be effective, an RFP must collect the vendor response data, and the evaluation process must determine proposal suitability, in a way that matches your organization's needs at all levels.  Infotivity eRFPs are integrated with a comprehensive evaluation matrix that fully supports these processes in detail.</t>
  </si>
  <si>
    <r>
      <t xml:space="preserve">Application software usefulness is determined at the detail task level.  If too many tasks are not supported, then user enthusiasm and </t>
    </r>
    <r>
      <rPr>
        <b/>
        <sz val="10"/>
        <color indexed="10"/>
        <rFont val="Arial"/>
        <family val="2"/>
      </rPr>
      <t xml:space="preserve">any hopes of a successful implementation dwindle very rapidly. </t>
    </r>
  </si>
  <si>
    <t>An RFP must correctly cross-reference business procedures and software features.</t>
  </si>
  <si>
    <t>All mission-critical work products must be specified in detail.</t>
  </si>
  <si>
    <t>The secret behind "apples-to-apples" comparison.</t>
  </si>
  <si>
    <t>Automated scoring saves time &amp; ensures consistency and accuracy.</t>
  </si>
  <si>
    <t>For HELP, click a cell in column C, D, or E:</t>
  </si>
  <si>
    <t>This helps ensure the vendor selection process is matched to your needs.</t>
  </si>
  <si>
    <t xml:space="preserve">Enjoy an easier and smoother implementation with this function. </t>
  </si>
  <si>
    <t xml:space="preserve">Enables the creation of an RFP customized to your environment. </t>
  </si>
  <si>
    <t>Select the system BEST for your specific needs more accurately in less time.</t>
  </si>
  <si>
    <t>All aspects of the desired application must be investigated to be successful!</t>
  </si>
  <si>
    <t>RFP Organization</t>
  </si>
  <si>
    <t>Vendor Response Scoring</t>
  </si>
  <si>
    <t>VENDOR INPUT VALIDATION</t>
  </si>
  <si>
    <t>Vendor Input Validation</t>
  </si>
  <si>
    <t>Priority Weighting</t>
  </si>
  <si>
    <t>PRIORITY WEIGHTING</t>
  </si>
  <si>
    <t>RESPONSE FORMAT USED</t>
  </si>
  <si>
    <t>Introduction</t>
  </si>
  <si>
    <t>(Return to TOP)</t>
  </si>
  <si>
    <t>(Return to Top)</t>
  </si>
  <si>
    <t>Response</t>
  </si>
  <si>
    <t>TABLE of CONTENTS</t>
  </si>
  <si>
    <t>-</t>
  </si>
  <si>
    <t>SCORE</t>
  </si>
  <si>
    <t>Weight</t>
  </si>
  <si>
    <t>Full Support</t>
  </si>
  <si>
    <t>Part Support</t>
  </si>
  <si>
    <t>No Support</t>
  </si>
  <si>
    <t>Paid Enhancement</t>
  </si>
  <si>
    <t>FREE Enhancement</t>
  </si>
  <si>
    <t>Yes</t>
  </si>
  <si>
    <t>No</t>
  </si>
  <si>
    <t>Overall Score</t>
  </si>
  <si>
    <t>RFP TOPIC CROSS-REFERENCE</t>
  </si>
  <si>
    <t>CLARITY</t>
  </si>
  <si>
    <t>Could any of the RFP requirements be interpreted in multiple ways?</t>
  </si>
  <si>
    <t xml:space="preserve">Does the RFP include a glossary defining the meaning(s) of the acronyms and terms used in the RFP? </t>
  </si>
  <si>
    <t>Are all of the questions related to system performance included in the RFP?</t>
  </si>
  <si>
    <t>OVERALL DESIGN</t>
  </si>
  <si>
    <t>Project Domain</t>
  </si>
  <si>
    <t>REQUIREMENT TRACEABILITY</t>
  </si>
  <si>
    <t>Requirement Traceability</t>
  </si>
  <si>
    <t>If not traceable back to a current condition as described in the previous questions, can the RFP requirements be traced forward to a specific new system design document?</t>
  </si>
  <si>
    <t>If not traceable back to a current condition as described in the previous questions, can the RFP requirements be traced forward to a specific new software module?</t>
  </si>
  <si>
    <t>Does the RFP provide the facilities needed to insure that all vendors respond to each question using the same set of possible response, ensuring an "apples-to-apples" comparison?</t>
  </si>
  <si>
    <t>Response Format Used</t>
  </si>
  <si>
    <t>Can all pertinent RFP requirements be traced back to a specific source document used in in your organization's procedures?</t>
  </si>
  <si>
    <t>OVERALL DESCRIPTION</t>
  </si>
  <si>
    <t xml:space="preserve"> Is an overview of the different modes of operation possible for each process in the current system provided? </t>
  </si>
  <si>
    <t>Are all assumptions that can affect the planned system's successful implementation stated in the RFP?</t>
  </si>
  <si>
    <t>CONFIGURATION</t>
  </si>
  <si>
    <t>Are the responses or actions required to mitigate the impact of an undesirable event addressed by the RFP?</t>
  </si>
  <si>
    <t>APPLICATION FUNCTIONS</t>
  </si>
  <si>
    <t>Application Functions</t>
  </si>
  <si>
    <t>Required Work Products</t>
  </si>
  <si>
    <t>REQUIRED WORK PRODUCTS</t>
  </si>
  <si>
    <t>For each of the possible software work products listed below, please mark the ones addressed by the RFP with a YES answer:</t>
  </si>
  <si>
    <t xml:space="preserve">     - Product Design Documentation</t>
  </si>
  <si>
    <t xml:space="preserve">     - System Architecture Documentation:</t>
  </si>
  <si>
    <t xml:space="preserve">     - Database Schema &amp; Definitions:</t>
  </si>
  <si>
    <t xml:space="preserve">     - Database Content:</t>
  </si>
  <si>
    <t xml:space="preserve">     - Data Files:</t>
  </si>
  <si>
    <t xml:space="preserve">     - Executable Software:</t>
  </si>
  <si>
    <t xml:space="preserve">     - Firmware:</t>
  </si>
  <si>
    <t xml:space="preserve">     - Installation Documentation:</t>
  </si>
  <si>
    <t xml:space="preserve">     - System Administrative Documentation:</t>
  </si>
  <si>
    <t xml:space="preserve">     - Source Code:</t>
  </si>
  <si>
    <t xml:space="preserve">     - Ongoing Post Installation Support</t>
  </si>
  <si>
    <t xml:space="preserve">     - Technical Maintenance Documentation:</t>
  </si>
  <si>
    <t xml:space="preserve">     - Test Plans &amp; Documentation</t>
  </si>
  <si>
    <t xml:space="preserve">     - Support Staff Training:</t>
  </si>
  <si>
    <t xml:space="preserve">     - User Training:</t>
  </si>
  <si>
    <t xml:space="preserve">     - User Training Documentation:</t>
  </si>
  <si>
    <t>For each of the above work products that are marked YES, does the RFP clearly identify which are the responsibility of the acquiring party (the customer) and which are the responsibility of the vendor?</t>
  </si>
  <si>
    <t>Does the RFP address all required intellectual property ownership issues?</t>
  </si>
  <si>
    <t>Legal</t>
  </si>
  <si>
    <t>MANAGEMENT CATEGORIES</t>
  </si>
  <si>
    <t>Disaster Recovery</t>
  </si>
  <si>
    <t>If warranted by the size and/or complexity of the desired system, are Disaster Recovery Planning &amp; Business Continuity addressed by the RFP?</t>
  </si>
  <si>
    <t>Does the RFP address management of sub-contractors and /or sub-suppliers?</t>
  </si>
  <si>
    <t>Is each characteristic of the desired, planned system consistently identified with a unique term or acronym throughout the RFP?</t>
  </si>
  <si>
    <t>Does the RFP provide software feature/business procedure cross-references categorized for fast priority weighting of vendor responses?</t>
  </si>
  <si>
    <t>Can new RFP questions be added, with the correct priority weighting of vendor responses, by the RFP author?</t>
  </si>
  <si>
    <t>Can existing RFP questions be changed or deleted, with the correct priority weighting of vendor responses, by the RFP author?</t>
  </si>
  <si>
    <t>Can the priority weighting of the responses that all vendors must choose from when responding to a given question, be changed to match your organization's needs?</t>
  </si>
  <si>
    <t xml:space="preserve"> Is an overview of the different modes of operation possible for each process in the planned system provided? </t>
  </si>
  <si>
    <t>Does the RFP address all required planning and project management issues? Examples include non-disclosure agreements, project schedule, RFP preparation expenses, etc..</t>
  </si>
  <si>
    <r>
      <t xml:space="preserve">Does the RFP provide a way to quickly compare the </t>
    </r>
    <r>
      <rPr>
        <b/>
        <i/>
        <sz val="10"/>
        <color indexed="10"/>
        <rFont val="Arial"/>
        <family val="2"/>
      </rPr>
      <t>TOTAL</t>
    </r>
    <r>
      <rPr>
        <sz val="10"/>
        <rFont val="Arial"/>
        <family val="0"/>
      </rPr>
      <t xml:space="preserve"> weighted grade point scores of each vendor responses in a side-by-side, </t>
    </r>
    <r>
      <rPr>
        <b/>
        <i/>
        <sz val="10"/>
        <color indexed="10"/>
        <rFont val="Arial"/>
        <family val="2"/>
      </rPr>
      <t>3-D BAR CHART format?</t>
    </r>
  </si>
  <si>
    <t>Useful Information</t>
  </si>
  <si>
    <t>RFP Development Notes</t>
  </si>
  <si>
    <t>NOTE:</t>
  </si>
  <si>
    <t xml:space="preserve">       If you do not already have an RFP, this checklist will act as a very detailed guide on collecting and presenting the requirements information needed to create one.</t>
  </si>
  <si>
    <r>
      <t xml:space="preserve">PROJECT DOMAIN </t>
    </r>
    <r>
      <rPr>
        <b/>
        <sz val="8"/>
        <rFont val="Arial"/>
        <family val="2"/>
      </rPr>
      <t xml:space="preserve">         (click for HELP)</t>
    </r>
  </si>
  <si>
    <t>Are the issues pertinent to system design constraints addressed by the RFP?</t>
  </si>
  <si>
    <t>All eRFPs from Infotivity utilize a detailed, quantitative layout to address each of the following topics.</t>
  </si>
  <si>
    <t>All eRFP Toolkits from Infotivity provide a detailed glossary that can be distributed to vendors with the RFP if desired to ensure crystal clear communication.</t>
  </si>
  <si>
    <t xml:space="preserve"> For more detailed help, please see the "Project Management Checklist" available separately and also included in each Infotivity eRFP Toolkit. </t>
  </si>
  <si>
    <t>Ambiguous or poorly defined RFP questions can hurt both the success of the installation and your organization's legal position in the event of any litigation.</t>
  </si>
  <si>
    <r>
      <t xml:space="preserve">All Infotivity eRFP Toolkits include a detailed Disaster Recovery Planning RFP for your use if desired.  </t>
    </r>
    <r>
      <rPr>
        <b/>
        <sz val="10"/>
        <color indexed="10"/>
        <rFont val="Arial"/>
        <family val="2"/>
      </rPr>
      <t>Click here for more details.</t>
    </r>
  </si>
  <si>
    <r>
      <t xml:space="preserve">All Infotivity eRFP Toolkits include a full set of legal topics and/or templates.  </t>
    </r>
    <r>
      <rPr>
        <b/>
        <sz val="10"/>
        <color indexed="10"/>
        <rFont val="Arial"/>
        <family val="2"/>
      </rPr>
      <t>Click here for more details.</t>
    </r>
  </si>
  <si>
    <r>
      <t xml:space="preserve">Each Infotivity eRFP breaks out application software requirements grouped by business task required.  </t>
    </r>
    <r>
      <rPr>
        <b/>
        <sz val="10"/>
        <color indexed="10"/>
        <rFont val="Arial"/>
        <family val="2"/>
      </rPr>
      <t>Click for more details.</t>
    </r>
  </si>
  <si>
    <t>Each Infotivity eRFP addresses the topics categories listed in this question plus many others.</t>
  </si>
  <si>
    <t>Can the list of possible answers, from which all vendors must choose their response to a specific question, be customized to match your organization's needs?</t>
  </si>
  <si>
    <t>All Infotivity eRFPs provide fully customizable input validation capabilities.</t>
  </si>
  <si>
    <t>Can a penalty be placed on a vendor response for NOT answering all questions in the RFP?</t>
  </si>
  <si>
    <t>All Infotivity eRFPs provide this capability.</t>
  </si>
  <si>
    <t>All Infotivity eRFPs provide fully customizable priority weighting capabilities.</t>
  </si>
  <si>
    <t>Can all requirements contained in the RFP be traced back to a specific user or departmental need in your organization?</t>
  </si>
  <si>
    <t>When describing those activities required to configure the product for use, does the RFP clearly identify which are to be done by the customer, and which are to be done by the vendor, for each task?</t>
  </si>
  <si>
    <r>
      <t xml:space="preserve">YES/NO responses do not elicit all the information needed to ascertain the method of delivery and determine the risk of a given proposal. </t>
    </r>
    <r>
      <rPr>
        <b/>
        <sz val="10"/>
        <color indexed="10"/>
        <rFont val="Arial"/>
        <family val="2"/>
      </rPr>
      <t>Click here for Details.</t>
    </r>
  </si>
  <si>
    <t>All Infotivity eRFPs automatically calculate the TOTAL weighted grade point score of vendor responses (proposals), using your priority weights.</t>
  </si>
  <si>
    <t>An easy-to-use side-by-side comparison toolkit is included with all Infotivity eRFPs.  Vendor RFP responses you receive via email, the Web, or CD can be compared in just two button clicks!</t>
  </si>
  <si>
    <r>
      <t xml:space="preserve">Does the RFP provide a way to quickly </t>
    </r>
    <r>
      <rPr>
        <b/>
        <i/>
        <sz val="10"/>
        <color indexed="10"/>
        <rFont val="Arial"/>
        <family val="2"/>
      </rPr>
      <t>compare</t>
    </r>
    <r>
      <rPr>
        <sz val="10"/>
        <rFont val="Arial"/>
        <family val="0"/>
      </rPr>
      <t xml:space="preserve"> the </t>
    </r>
    <r>
      <rPr>
        <b/>
        <i/>
        <sz val="10"/>
        <color indexed="10"/>
        <rFont val="Arial"/>
        <family val="2"/>
      </rPr>
      <t>TOTAL</t>
    </r>
    <r>
      <rPr>
        <sz val="10"/>
        <rFont val="Arial"/>
        <family val="0"/>
      </rPr>
      <t xml:space="preserve"> weighted grade point scores of each vendor responses in a side-by-side detail format?</t>
    </r>
  </si>
  <si>
    <t xml:space="preserve">Accurately view and compare the scores of competing products side-by-side using the Infotivity comparison toolkit! </t>
  </si>
  <si>
    <t>Quickly compare the scores of competing products side-by-side, in 3-D Bar Chart form, using the Infotivity comparison toolkit! Great for presentations.</t>
  </si>
  <si>
    <t>Identify which products best meet your mission critical needs! Easily compare the sub-category scores of competing products side-by-side, in 3-D Bar Chart form, using the Infotivity comparison toolkit.</t>
  </si>
  <si>
    <r>
      <t xml:space="preserve">Does the RFP provide a mechanism to easily and accurately calculate the weighted grade point scores for each functional </t>
    </r>
    <r>
      <rPr>
        <b/>
        <i/>
        <sz val="10"/>
        <color indexed="10"/>
        <rFont val="Arial"/>
        <family val="2"/>
      </rPr>
      <t>SUB-CATEGORY</t>
    </r>
    <r>
      <rPr>
        <sz val="10"/>
        <rFont val="Arial"/>
        <family val="0"/>
      </rPr>
      <t xml:space="preserve"> of a vendor's response in a side-by-side format?</t>
    </r>
  </si>
  <si>
    <t>Easily calculate the sub-category scores of competing products using the Infotivity comparison toolkit.</t>
  </si>
  <si>
    <t>PURPOSE</t>
  </si>
  <si>
    <t>USAGE INSTRUCTIONS</t>
  </si>
  <si>
    <t xml:space="preserve">Vendors will gain a better understanding of the overall scope of your needs if a summary description of your current system is in your RFP. </t>
  </si>
  <si>
    <t xml:space="preserve">Vendors will gain a better understanding of what the planned system must address if a summary description of all major business processes it must perform is in your RFP. </t>
  </si>
  <si>
    <t>Very important!  If some existing components of the current system must be kept intact, or specific business procedures must be supported as-is, these conditions should be included in the RFP.</t>
  </si>
  <si>
    <t>Very important if weighted grade point scoring and "apples-to-apples" detail comparison of competing vendor RFP responses are desired.</t>
  </si>
  <si>
    <t>Very important if custom databases or documents containing proprietary information useful for positioning or marketing purposes will be created as part of the new system.</t>
  </si>
  <si>
    <t>Does the RFP address all required non-disclosure issues?</t>
  </si>
  <si>
    <t>Important if the vendor will be exposed to, or will create, custom databases or documents containing proprietary information that could be used by competitors will be created as part of the new system.</t>
  </si>
  <si>
    <t>Does the RFP automatically score all vendor responses to a particular question the same way, without manual review and data entry?</t>
  </si>
  <si>
    <t>Can the list of possible responses all vendors must choose from when responding to a given RFP question, be customized with scores that match your organization's needs?</t>
  </si>
  <si>
    <t>Very important!  This capability helps identify which RFP response (proposal) meets your mission-critical needs.</t>
  </si>
  <si>
    <t>Does the RFP provide a response format that forces a vendor to consistently identify the method of delivery the vendor will use to provide a specific feature or function?</t>
  </si>
  <si>
    <t>Does the RFP provide a comparative matrix or other mechanism to easily and accurately compare vendor responses side-by-side at the detail level?</t>
  </si>
  <si>
    <r>
      <t xml:space="preserve">Does the RFP provide a way to quickly compare the weighted grade point scores of each functional </t>
    </r>
    <r>
      <rPr>
        <b/>
        <i/>
        <sz val="10"/>
        <color indexed="10"/>
        <rFont val="Arial"/>
        <family val="2"/>
      </rPr>
      <t>SUB-CATEGORY</t>
    </r>
    <r>
      <rPr>
        <sz val="10"/>
        <rFont val="Arial"/>
        <family val="0"/>
      </rPr>
      <t xml:space="preserve"> in a vendor responses in a side-by-side, </t>
    </r>
    <r>
      <rPr>
        <b/>
        <sz val="10"/>
        <color indexed="10"/>
        <rFont val="Arial"/>
        <family val="2"/>
      </rPr>
      <t>3-D Bar Chart format?</t>
    </r>
  </si>
  <si>
    <t>All eRFPs from Infotivity address the following topics.</t>
  </si>
  <si>
    <r>
      <t>Are all the</t>
    </r>
    <r>
      <rPr>
        <b/>
        <sz val="10"/>
        <color indexed="10"/>
        <rFont val="Arial"/>
        <family val="2"/>
      </rPr>
      <t xml:space="preserve"> EXCEPTION CASES</t>
    </r>
    <r>
      <rPr>
        <sz val="10"/>
        <rFont val="Arial"/>
        <family val="0"/>
      </rPr>
      <t xml:space="preserve"> identified for each business function?</t>
    </r>
  </si>
  <si>
    <t>All eRFPs from Infotivity address the EXCEPTION CASES to each business procedure required by the application.</t>
  </si>
  <si>
    <t>Does the RFP allow the vendor to enter a response in "free-form" format to most questions, with no constraints?</t>
  </si>
  <si>
    <t>Does the RFP force all questions to be answered with only a YES or a NO?</t>
  </si>
  <si>
    <t>Does the RFP provide vendor input validation that forces the consistent use of a standard, quantitative response format?</t>
  </si>
  <si>
    <r>
      <t xml:space="preserve">The Feature Support Matrix (FSM) </t>
    </r>
    <r>
      <rPr>
        <b/>
        <sz val="10"/>
        <color indexed="10"/>
        <rFont val="Arial"/>
        <family val="2"/>
      </rPr>
      <t>provided by all Infotivity eRFPs</t>
    </r>
    <r>
      <rPr>
        <b/>
        <sz val="10"/>
        <color indexed="8"/>
        <rFont val="Arial"/>
        <family val="0"/>
      </rPr>
      <t xml:space="preserve"> forces a vendor to respond with both feature availability &amp; delivery method information.  Ideal for use with Earned Value Management during system implementation.</t>
    </r>
  </si>
  <si>
    <t>All external sources of information needed for input into the system, and the form of that information, must be specified in the RFP.</t>
  </si>
  <si>
    <t>All external recipients of system generated information, and the form of that information, must be specified in the RFP.</t>
  </si>
  <si>
    <t>All internal sources of information needed for input into the system, and the form of that information, must be specified in the RFP.</t>
  </si>
  <si>
    <t>All internal recipients of system generated information, and the form of that information, must be specified in the RFP.</t>
  </si>
  <si>
    <t>Are all of the questions related to internal recipients included in the RFP?</t>
  </si>
  <si>
    <t>Are all internal sources of information addressed by the RFP?</t>
  </si>
  <si>
    <t>Are undesirable events specified where applicable?</t>
  </si>
  <si>
    <t>View sample comparison here.</t>
  </si>
  <si>
    <t>View a sample 3-D chart here.</t>
  </si>
  <si>
    <t>View FSM input validation sample here.</t>
  </si>
  <si>
    <t>View input validation sample here.</t>
  </si>
  <si>
    <t>Does the RFP present questions about the online query outputs required of the proposed system included?</t>
  </si>
  <si>
    <t>Are the software features discussed in the RFP cross-referenced back to the business procedures important to your organization?</t>
  </si>
  <si>
    <t>Each Infotivity eRFP investigates each business procedure required by a particular application at the TASK level to be sure serious flaws do not "slip through the cracks" (as they do with summary level requirements).</t>
  </si>
  <si>
    <t>Click here for information and samples regarding Infotivity's many "ready-to-use" RFP and vendor proposal evaluation products.</t>
  </si>
  <si>
    <t>Obtain More Information...</t>
  </si>
  <si>
    <t>Secure Order Form...</t>
  </si>
  <si>
    <t>If the time it takes for the software to perform a given task is critical, then the RFP must address that issue.  This is usually accomplished by specifying a maximum time limit on performing a given task, i.e., the task "response time" limit.</t>
  </si>
  <si>
    <t>All eRFPs from Infotivity provide easy to follow questions for including the information discussed in the following topics.</t>
  </si>
  <si>
    <t>RFPs that do not use a quantitative format produce vendor responses very difficult to compare "apples-to-apples", leading to a great deal of time-consuming confusion.</t>
  </si>
  <si>
    <t>Very important if weighted grade point scoring and "apples-to-apples" detail comparison of competing vendor RFP responses are desired.  All Infotivity RFPs use a quantitative format.</t>
  </si>
  <si>
    <t>Very Important!  You do not want to find out the hard way you have given a vendor unrestricted access to information that could help your competitors.</t>
  </si>
  <si>
    <t>Very Important! You do NOT want to pay a vendor to research and develop something the vendor can easily resell to your competitors.</t>
  </si>
  <si>
    <t xml:space="preserve">Very important if weighted grade point scoring and "apples-to-apples" detail comparison of competing vendor RFP responses are desired. </t>
  </si>
  <si>
    <t>RFPs that allow vendors to respond with "free-form" text answers produce vendor proposals very difficult to compare "apples-to-apples", leading to a great deal of wasted time and confusion.</t>
  </si>
  <si>
    <t>RFP Consulting Available</t>
  </si>
  <si>
    <t>Infotivity offers a full range of Business Process Reengineering (BPR), business, and software systems consulting services.  For more information, please visit the link below.</t>
  </si>
  <si>
    <r>
      <t xml:space="preserve">RISK MANAGEMENT    </t>
    </r>
    <r>
      <rPr>
        <b/>
        <sz val="8"/>
        <color indexed="8"/>
        <rFont val="Arial"/>
        <family val="2"/>
      </rPr>
      <t>(click for HELP)</t>
    </r>
  </si>
  <si>
    <t xml:space="preserve">Does the RFP address known risks that may be incurred during all phases of the project? </t>
  </si>
  <si>
    <t xml:space="preserve">For each identified risk factor, does the RFP query the vendor about possible risk mitigation actions the vendor will take? </t>
  </si>
  <si>
    <r>
      <t xml:space="preserve">Risk management is crucial to the successful completion of any large-scale project, and begins with the RFP in every case. The summary risk management questions below are included to measure how complete a given RFP is. For more detailed help on project risk management, please see the "Risk Management Checklist" available separately and included in each Infotivity eRFP Toolkit. </t>
    </r>
    <r>
      <rPr>
        <b/>
        <sz val="10"/>
        <color indexed="10"/>
        <rFont val="Arial"/>
        <family val="2"/>
      </rPr>
      <t>Click for additional comments.</t>
    </r>
  </si>
  <si>
    <t>Does the RFP query the vendor as to how risk management is provided for in the vendor's project management planning?</t>
  </si>
  <si>
    <t>Risk Management</t>
  </si>
  <si>
    <t xml:space="preserve">Is the identification and documentation of risk management metrics addressed by the RFP? </t>
  </si>
  <si>
    <t>Good project planning demands a well-defined set of risk management procedures.</t>
  </si>
  <si>
    <t>INSTRUCTIONS</t>
  </si>
  <si>
    <t>Instructions</t>
  </si>
  <si>
    <t>RFPs that do not correctly address the Project Domain lead to INCOMPLETE SYSTEMS that require increased ongoing support and/or unplanned manual data entry.  These summary level project domain questions are included here to measure how complete a given RFP is. For more detailed help on identifying the correct project domain for your needs, please see the "Project Management Checklist" available separately and also included in each Infotivity eRFP Toolkit.</t>
  </si>
  <si>
    <r>
      <t xml:space="preserve">Priority weighting is the use of a numeric value to represent how important, i.e., the priority, of a given business process.  A rating of how well of given software function fits your needs is obtained when its score value is multiplied times the priority weight that has been assigned.  Each Infotivity eRFP provides ALL the functionality discussed below in this section.  </t>
    </r>
    <r>
      <rPr>
        <b/>
        <sz val="10"/>
        <color indexed="10"/>
        <rFont val="Arial"/>
        <family val="2"/>
      </rPr>
      <t>Click for more detail.</t>
    </r>
  </si>
  <si>
    <t>Optimized RFP Guide Table of Contents...</t>
  </si>
  <si>
    <r>
      <t xml:space="preserve">The organization of an RFP affects how accurately your requirements are communicated to vendors, the accuracy of each vendor response (proposal), and how quickly and accurately you can determine how suitable each proposed system is to your needs.  The topics in this section measure a given RFP's organization.  For more detailed help on organizing your RFP, please see the "Optimized RFP Guide" included in each Infotivity eRFP Toolkit. </t>
    </r>
    <r>
      <rPr>
        <b/>
        <sz val="10"/>
        <color indexed="10"/>
        <rFont val="Arial"/>
        <family val="2"/>
      </rPr>
      <t>Click for additional comments.</t>
    </r>
  </si>
  <si>
    <r>
      <t xml:space="preserve">Data input validation is the ability to automatically check vendor responses against a list of allowable answers, and is used to ensure all vendor proposals follow a consistent format.  All Infotivity eRFPs provide full vendor input validation to ensure easy "apples-to-apples" comparison of all vendor rfp responses.  </t>
    </r>
    <r>
      <rPr>
        <b/>
        <sz val="10"/>
        <color indexed="10"/>
        <rFont val="Arial"/>
        <family val="2"/>
      </rPr>
      <t>Click for more details.</t>
    </r>
  </si>
  <si>
    <t xml:space="preserve">          Copyright © Infotivity Technologies, Inc.    
                                &amp; Gregory A. Lohr                                                                                                      
                             All Rights Reserved                             
You may freely distribute and use this RFP Suitability evaluation spreadsheet on the conditions that you do not alter it in any way, and that this copyright notice is not removed or altered.  Additional tools are available at http://www.infotivity.com. </t>
  </si>
  <si>
    <t>Response Evaluation Issues</t>
  </si>
  <si>
    <r>
      <t xml:space="preserve">RFP ORGANIZATION    </t>
    </r>
    <r>
      <rPr>
        <b/>
        <sz val="8"/>
        <color indexed="8"/>
        <rFont val="Arial"/>
        <family val="2"/>
      </rPr>
      <t>(Click for HELP)</t>
    </r>
  </si>
  <si>
    <r>
      <t xml:space="preserve">RESPONSE EVALUATION                         </t>
    </r>
    <r>
      <rPr>
        <b/>
        <sz val="8"/>
        <rFont val="Arial"/>
        <family val="2"/>
      </rPr>
      <t>(Click for HELP)</t>
    </r>
  </si>
  <si>
    <t>?</t>
  </si>
  <si>
    <t xml:space="preserve">The key to success! All facets of a desired system must be addressed. </t>
  </si>
  <si>
    <t>An key factor that is often overlooked, risk must be examined.</t>
  </si>
  <si>
    <t xml:space="preserve">Need an RFP in a hurry?  All Infotivity eRFPs offer the functions described in this checklist plus much more!  Each is integrated with powerful vendor RFP response evaluation tools.  For more information, or to order the eRFP Toolkit best for your needs, use the links below: </t>
  </si>
  <si>
    <t xml:space="preserve">This score ranks the suitability of the RFP being tested to the needs of your specific project. </t>
  </si>
  <si>
    <t xml:space="preserve">RFP SCORE:  </t>
  </si>
  <si>
    <r>
      <t xml:space="preserve">Is a functional description, or, if a template, are checklists for creating a complete functional description of the </t>
    </r>
    <r>
      <rPr>
        <b/>
        <i/>
        <u val="single"/>
        <sz val="10"/>
        <rFont val="Arial"/>
        <family val="2"/>
      </rPr>
      <t>planned</t>
    </r>
    <r>
      <rPr>
        <sz val="10"/>
        <rFont val="Arial"/>
        <family val="0"/>
      </rPr>
      <t xml:space="preserve"> system you (the client) are trying to acquire provided by the RFP?</t>
    </r>
  </si>
  <si>
    <r>
      <t xml:space="preserve">Is a functional description, or, if a template, are checklists for creating a complete functional description of the system </t>
    </r>
    <r>
      <rPr>
        <b/>
        <i/>
        <u val="single"/>
        <sz val="10"/>
        <rFont val="Arial"/>
        <family val="2"/>
      </rPr>
      <t>currently in use</t>
    </r>
    <r>
      <rPr>
        <sz val="10"/>
        <rFont val="Arial"/>
        <family val="0"/>
      </rPr>
      <t xml:space="preserve"> provided by the RFP?</t>
    </r>
  </si>
  <si>
    <t>Are all external sources of information required by the planned system addressed by the RFP?</t>
  </si>
  <si>
    <t>Are all of the questions related to external recipients of information created by the planned system included in the RFP?</t>
  </si>
  <si>
    <t>Are the software features and business procedures cross-referenced in a way that facilitates the correct priority weighting of vendor responses?</t>
  </si>
  <si>
    <r>
      <t xml:space="preserve">Can the RFP response evaluation system easily and accurately </t>
    </r>
    <r>
      <rPr>
        <b/>
        <i/>
        <sz val="10"/>
        <color indexed="10"/>
        <rFont val="Arial"/>
        <family val="2"/>
      </rPr>
      <t>calculate</t>
    </r>
    <r>
      <rPr>
        <b/>
        <sz val="10"/>
        <rFont val="Arial"/>
        <family val="2"/>
      </rPr>
      <t xml:space="preserve"> the TOTAL</t>
    </r>
    <r>
      <rPr>
        <sz val="10"/>
        <rFont val="Arial"/>
        <family val="0"/>
      </rPr>
      <t xml:space="preserve"> weighted grade point score of each vendor's response?</t>
    </r>
  </si>
  <si>
    <r>
      <t>Does the RFP address all the inputs required to perform a given function, as your organization requires them to be performed?</t>
    </r>
    <r>
      <rPr>
        <sz val="10"/>
        <color indexed="10"/>
        <rFont val="Arial"/>
        <family val="2"/>
      </rPr>
      <t xml:space="preserve"> </t>
    </r>
    <r>
      <rPr>
        <b/>
        <sz val="10"/>
        <color indexed="10"/>
        <rFont val="Arial"/>
        <family val="2"/>
      </rPr>
      <t>(click here for HELP)</t>
    </r>
  </si>
  <si>
    <t>Read these first, then go to tne next section, Project Domain, to begin.</t>
  </si>
  <si>
    <t xml:space="preserve">       If you do not already have an RFP, the RFP Optimizer checklist will act as a detailed guide on collecting and presenting the requirements information needed to create one.</t>
  </si>
  <si>
    <t>Very important!  In most cases, questions must be added to address organization specific issues such as interface with a specific legacy database, etc..</t>
  </si>
  <si>
    <r>
      <t xml:space="preserve">Sub-category evaluation is extremely important because it enables you to determine how well proposed systems meets your organization's specific, mission-critical needs. </t>
    </r>
    <r>
      <rPr>
        <b/>
        <i/>
        <u val="single"/>
        <sz val="10"/>
        <rFont val="Arial"/>
        <family val="2"/>
      </rPr>
      <t>Overall scores are sometimes misleading</t>
    </r>
    <r>
      <rPr>
        <b/>
        <u val="single"/>
        <sz val="10"/>
        <rFont val="Arial"/>
        <family val="2"/>
      </rPr>
      <t xml:space="preserve"> </t>
    </r>
    <r>
      <rPr>
        <sz val="10"/>
        <rFont val="Arial"/>
        <family val="0"/>
      </rPr>
      <t>because of excellence in feature sets you may not consider a priority.</t>
    </r>
  </si>
  <si>
    <r>
      <t xml:space="preserve">Use this free tool to determine how </t>
    </r>
    <r>
      <rPr>
        <b/>
        <u val="single"/>
        <sz val="11"/>
        <color indexed="8"/>
        <rFont val="Arial"/>
        <family val="2"/>
      </rPr>
      <t>effective</t>
    </r>
    <r>
      <rPr>
        <b/>
        <sz val="11"/>
        <color indexed="8"/>
        <rFont val="Arial"/>
        <family val="0"/>
      </rPr>
      <t xml:space="preserve"> a Request for Proposal (RFP) will be in communicating your organization's unique requirements to vendors, and in obtaining vendor responses that can be quickly and accurately evaluated to select the system best suited to your organization's needs.  In summary, how good is your RFP?  Will it help or hinder your efforts to obtain the system best suited to your needs?  This tool will answer those questions using a quantitative, impartial scoring technique.  </t>
    </r>
  </si>
  <si>
    <r>
      <t xml:space="preserve">      RFP Optimizer</t>
    </r>
    <r>
      <rPr>
        <b/>
        <sz val="12"/>
        <rFont val="Arial"/>
        <family val="2"/>
      </rPr>
      <t>™</t>
    </r>
    <r>
      <rPr>
        <b/>
        <sz val="14"/>
        <rFont val="Arial"/>
        <family val="2"/>
      </rPr>
      <t xml:space="preserve">                         Checklist                                          </t>
    </r>
    <r>
      <rPr>
        <b/>
        <sz val="10"/>
        <rFont val="Arial"/>
        <family val="2"/>
      </rPr>
      <t xml:space="preserve">(Lite) </t>
    </r>
    <r>
      <rPr>
        <b/>
        <sz val="14"/>
        <rFont val="Arial"/>
        <family val="2"/>
      </rPr>
      <t xml:space="preserve">                                                                                        </t>
    </r>
  </si>
  <si>
    <r>
      <t xml:space="preserve">To use the RFP Optimizer, just click on the green cell with a ? mark on it (in column C) to choose your response to each question in Column B.  The questions begin in the next section.  The optimization score of the RFP being analyzed is displayed at the bottom of this spreadsheet in row 175.                                                        </t>
    </r>
    <r>
      <rPr>
        <b/>
        <u val="single"/>
        <sz val="10"/>
        <rFont val="Arial"/>
        <family val="2"/>
      </rPr>
      <t xml:space="preserve">Note that row 2 of the is devoted to HELP about the use of columns C, D, or E. </t>
    </r>
    <r>
      <rPr>
        <b/>
        <sz val="10"/>
        <rFont val="Arial"/>
        <family val="0"/>
      </rPr>
      <t xml:space="preserve"> Just click on the cell in row 2 in the column you would like to display Help for.  Help is also available for any cell simply by clicking on the cell in question. 
</t>
    </r>
  </si>
  <si>
    <t xml:space="preserve">The score shown in the previous row, column D, ranks the suitability of the RFP being analyzed. If less than 185, the RFP is seriously flawed and should not be used until the flaws are corrected. Incorrect decision-making data and significant waste of time will result otherwise.  Scores between 186 and 235 indicate an RFP with major problems in two or more areas.  Again, it should not be used until corrections are made.                          </t>
  </si>
  <si>
    <r>
      <t xml:space="preserve">Click on the green "RFP Optimizer" tab below to display the spreadsheet.   Note that row 2 is devoted to HELP about the use of columns C, D, or E.  Just click on the cell in row 2 in the column you would like to display Help for.  Help is also available for most any cell simply by clicking on the cell in question.  </t>
    </r>
    <r>
      <rPr>
        <b/>
        <sz val="10"/>
        <color indexed="10"/>
        <rFont val="Arial"/>
        <family val="2"/>
      </rPr>
      <t xml:space="preserve">To use the RFP Optimizer, simply choose your response to each question in Column C (the cell with the ? label). </t>
    </r>
    <r>
      <rPr>
        <b/>
        <sz val="10"/>
        <color indexed="8"/>
        <rFont val="Arial"/>
        <family val="0"/>
      </rPr>
      <t xml:space="preserve"> General usage instructions for this basic Y/N checklist are displayed in the Help "WIZARD" and the "INSTRUCTIONS" section.  The optimization score of the RFP in question is displayed at the bottom of the checklist in row 166.</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</si>
</sst>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s>
  <fonts count="32">
    <font>
      <sz val="10"/>
      <name val="Arial"/>
      <family val="0"/>
    </font>
    <font>
      <b/>
      <sz val="8"/>
      <name val="Tahoma"/>
      <family val="0"/>
    </font>
    <font>
      <b/>
      <sz val="14"/>
      <name val="Arial"/>
      <family val="2"/>
    </font>
    <font>
      <b/>
      <sz val="12"/>
      <name val="Arial"/>
      <family val="2"/>
    </font>
    <font>
      <u val="single"/>
      <sz val="10"/>
      <color indexed="12"/>
      <name val="Arial"/>
      <family val="0"/>
    </font>
    <font>
      <u val="single"/>
      <sz val="10"/>
      <color indexed="36"/>
      <name val="Arial"/>
      <family val="0"/>
    </font>
    <font>
      <b/>
      <sz val="10"/>
      <name val="Arial"/>
      <family val="2"/>
    </font>
    <font>
      <b/>
      <sz val="16"/>
      <name val="Arial"/>
      <family val="2"/>
    </font>
    <font>
      <b/>
      <sz val="8"/>
      <name val="Arial"/>
      <family val="2"/>
    </font>
    <font>
      <sz val="8"/>
      <name val="Arial"/>
      <family val="0"/>
    </font>
    <font>
      <b/>
      <sz val="10"/>
      <color indexed="10"/>
      <name val="Arial"/>
      <family val="0"/>
    </font>
    <font>
      <b/>
      <sz val="10"/>
      <color indexed="60"/>
      <name val="Arial"/>
      <family val="0"/>
    </font>
    <font>
      <b/>
      <i/>
      <sz val="10"/>
      <color indexed="10"/>
      <name val="Arial"/>
      <family val="2"/>
    </font>
    <font>
      <b/>
      <sz val="10"/>
      <color indexed="8"/>
      <name val="Arial"/>
      <family val="0"/>
    </font>
    <font>
      <b/>
      <sz val="14"/>
      <color indexed="8"/>
      <name val="Arial"/>
      <family val="0"/>
    </font>
    <font>
      <b/>
      <sz val="8"/>
      <color indexed="8"/>
      <name val="Arial"/>
      <family val="2"/>
    </font>
    <font>
      <b/>
      <sz val="24"/>
      <color indexed="62"/>
      <name val="Arial"/>
      <family val="0"/>
    </font>
    <font>
      <b/>
      <sz val="11"/>
      <color indexed="8"/>
      <name val="Arial"/>
      <family val="0"/>
    </font>
    <font>
      <b/>
      <sz val="11"/>
      <color indexed="10"/>
      <name val="Arial"/>
      <family val="0"/>
    </font>
    <font>
      <i/>
      <sz val="16"/>
      <color indexed="10"/>
      <name val="Arial"/>
      <family val="2"/>
    </font>
    <font>
      <b/>
      <sz val="11"/>
      <color indexed="12"/>
      <name val="Arial"/>
      <family val="0"/>
    </font>
    <font>
      <b/>
      <u val="single"/>
      <sz val="11"/>
      <color indexed="12"/>
      <name val="Arial"/>
      <family val="0"/>
    </font>
    <font>
      <b/>
      <u val="single"/>
      <sz val="14"/>
      <color indexed="8"/>
      <name val="Arial"/>
      <family val="2"/>
    </font>
    <font>
      <b/>
      <u val="single"/>
      <sz val="10"/>
      <name val="Arial"/>
      <family val="2"/>
    </font>
    <font>
      <b/>
      <i/>
      <u val="single"/>
      <sz val="10"/>
      <name val="Arial"/>
      <family val="2"/>
    </font>
    <font>
      <b/>
      <i/>
      <sz val="10"/>
      <color indexed="8"/>
      <name val="Arial"/>
      <family val="2"/>
    </font>
    <font>
      <b/>
      <i/>
      <u val="single"/>
      <sz val="10"/>
      <color indexed="10"/>
      <name val="Arial"/>
      <family val="2"/>
    </font>
    <font>
      <sz val="10"/>
      <color indexed="10"/>
      <name val="Arial"/>
      <family val="2"/>
    </font>
    <font>
      <b/>
      <sz val="26"/>
      <color indexed="62"/>
      <name val="Arial"/>
      <family val="2"/>
    </font>
    <font>
      <b/>
      <u val="single"/>
      <sz val="10"/>
      <color indexed="10"/>
      <name val="Arial"/>
      <family val="2"/>
    </font>
    <font>
      <b/>
      <u val="single"/>
      <sz val="11"/>
      <color indexed="8"/>
      <name val="Arial"/>
      <family val="2"/>
    </font>
    <font>
      <b/>
      <sz val="12"/>
      <color indexed="62"/>
      <name val="Arial"/>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ck"/>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ck"/>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49" fontId="0" fillId="0" borderId="0" xfId="0" applyNumberFormat="1" applyAlignment="1">
      <alignment vertical="justify" wrapText="1"/>
    </xf>
    <xf numFmtId="0" fontId="0" fillId="0" borderId="1" xfId="0" applyFont="1" applyBorder="1" applyAlignment="1">
      <alignment horizontal="left"/>
    </xf>
    <xf numFmtId="0" fontId="0" fillId="2" borderId="0" xfId="0" applyFill="1" applyBorder="1" applyAlignment="1">
      <alignment/>
    </xf>
    <xf numFmtId="49" fontId="0" fillId="2" borderId="2" xfId="0" applyNumberFormat="1" applyFill="1" applyBorder="1" applyAlignment="1">
      <alignment horizontal="center" vertical="center"/>
    </xf>
    <xf numFmtId="49" fontId="0" fillId="0" borderId="0" xfId="0" applyNumberFormat="1" applyAlignment="1">
      <alignment vertical="justify"/>
    </xf>
    <xf numFmtId="0" fontId="0" fillId="0" borderId="0" xfId="0" applyNumberFormat="1" applyAlignment="1">
      <alignment vertical="top" wrapText="1"/>
    </xf>
    <xf numFmtId="0" fontId="2" fillId="0" borderId="3" xfId="0" applyFont="1" applyBorder="1" applyAlignment="1">
      <alignment horizontal="center" textRotation="60" wrapText="1"/>
    </xf>
    <xf numFmtId="2" fontId="3" fillId="0" borderId="3" xfId="0" applyNumberFormat="1" applyFont="1" applyBorder="1" applyAlignment="1">
      <alignment horizontal="center" textRotation="60" wrapText="1"/>
    </xf>
    <xf numFmtId="0" fontId="3" fillId="0" borderId="3" xfId="0" applyFont="1" applyBorder="1" applyAlignment="1">
      <alignment horizontal="center" textRotation="60" wrapText="1"/>
    </xf>
    <xf numFmtId="0" fontId="4" fillId="0" borderId="0" xfId="20" applyNumberFormat="1" applyAlignment="1">
      <alignment vertical="top" wrapText="1"/>
    </xf>
    <xf numFmtId="0" fontId="2" fillId="0" borderId="0" xfId="0" applyNumberFormat="1" applyFont="1" applyAlignment="1">
      <alignment vertical="top" wrapText="1"/>
    </xf>
    <xf numFmtId="0" fontId="7" fillId="0" borderId="0" xfId="0" applyFont="1" applyAlignment="1">
      <alignment/>
    </xf>
    <xf numFmtId="0" fontId="8" fillId="0" borderId="0" xfId="0" applyNumberFormat="1" applyFont="1" applyAlignment="1">
      <alignment vertical="top" wrapText="1"/>
    </xf>
    <xf numFmtId="2" fontId="9" fillId="0" borderId="0" xfId="0" applyNumberFormat="1" applyFont="1" applyAlignment="1">
      <alignment horizontal="center" vertical="center"/>
    </xf>
    <xf numFmtId="0" fontId="10" fillId="0" borderId="0" xfId="0" applyNumberFormat="1" applyFont="1" applyAlignment="1">
      <alignment vertical="top" wrapText="1"/>
    </xf>
    <xf numFmtId="0" fontId="11" fillId="0" borderId="0" xfId="0" applyNumberFormat="1" applyFont="1" applyAlignment="1">
      <alignment vertical="top" wrapText="1"/>
    </xf>
    <xf numFmtId="0" fontId="6" fillId="0" borderId="0" xfId="0" applyNumberFormat="1" applyFont="1" applyAlignment="1">
      <alignment vertical="top" wrapText="1"/>
    </xf>
    <xf numFmtId="0" fontId="3" fillId="2" borderId="4" xfId="0" applyFont="1" applyFill="1" applyBorder="1" applyAlignment="1">
      <alignment horizontal="center" textRotation="60" wrapText="1"/>
    </xf>
    <xf numFmtId="0" fontId="3" fillId="3" borderId="2" xfId="0" applyFont="1" applyFill="1" applyBorder="1" applyAlignment="1">
      <alignment horizontal="center" textRotation="60" wrapText="1"/>
    </xf>
    <xf numFmtId="0" fontId="0" fillId="3" borderId="5" xfId="0" applyFill="1" applyBorder="1" applyAlignment="1">
      <alignment/>
    </xf>
    <xf numFmtId="0" fontId="0" fillId="4" borderId="2" xfId="0" applyNumberFormat="1" applyFill="1" applyBorder="1" applyAlignment="1">
      <alignment horizontal="left" vertical="top" wrapText="1"/>
    </xf>
    <xf numFmtId="0" fontId="0" fillId="3" borderId="2" xfId="0" applyNumberFormat="1" applyFill="1" applyBorder="1" applyAlignment="1">
      <alignment horizontal="left" vertical="top" wrapText="1"/>
    </xf>
    <xf numFmtId="0" fontId="11" fillId="0" borderId="0" xfId="0" applyNumberFormat="1" applyFont="1" applyAlignment="1">
      <alignment horizontal="left" vertical="center" wrapText="1"/>
    </xf>
    <xf numFmtId="0" fontId="13" fillId="3" borderId="2" xfId="0" applyNumberFormat="1" applyFont="1" applyFill="1" applyBorder="1" applyAlignment="1">
      <alignment horizontal="left" vertical="top" wrapText="1"/>
    </xf>
    <xf numFmtId="0" fontId="10" fillId="0" borderId="0" xfId="0" applyNumberFormat="1" applyFont="1" applyAlignment="1">
      <alignment horizontal="left" vertical="center" wrapText="1"/>
    </xf>
    <xf numFmtId="0" fontId="0" fillId="0" borderId="0" xfId="0" applyBorder="1" applyAlignment="1">
      <alignment/>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NumberFormat="1" applyFont="1" applyAlignment="1">
      <alignment vertical="top" wrapText="1"/>
    </xf>
    <xf numFmtId="0" fontId="0" fillId="5" borderId="0" xfId="0" applyFill="1" applyAlignment="1">
      <alignment/>
    </xf>
    <xf numFmtId="0" fontId="2" fillId="5" borderId="0" xfId="0" applyNumberFormat="1" applyFont="1" applyFill="1" applyAlignment="1">
      <alignment horizontal="left" vertical="center" wrapText="1"/>
    </xf>
    <xf numFmtId="49" fontId="0" fillId="5" borderId="6" xfId="0" applyNumberFormat="1" applyFill="1" applyBorder="1" applyAlignment="1">
      <alignment vertical="justify"/>
    </xf>
    <xf numFmtId="0" fontId="0" fillId="5" borderId="6" xfId="0" applyFill="1" applyBorder="1" applyAlignment="1">
      <alignment/>
    </xf>
    <xf numFmtId="49" fontId="0" fillId="5" borderId="7" xfId="0" applyNumberFormat="1" applyFill="1" applyBorder="1" applyAlignment="1">
      <alignment horizontal="center" vertical="center"/>
    </xf>
    <xf numFmtId="0" fontId="2" fillId="5" borderId="7" xfId="0" applyNumberFormat="1" applyFont="1" applyFill="1" applyBorder="1" applyAlignment="1">
      <alignment horizontal="left" vertical="center" wrapText="1"/>
    </xf>
    <xf numFmtId="0" fontId="14" fillId="5" borderId="7" xfId="0" applyNumberFormat="1" applyFont="1" applyFill="1" applyBorder="1" applyAlignment="1">
      <alignment horizontal="left" vertical="center" wrapText="1"/>
    </xf>
    <xf numFmtId="0" fontId="2" fillId="5" borderId="7" xfId="0" applyNumberFormat="1" applyFont="1" applyFill="1" applyBorder="1" applyAlignment="1">
      <alignment horizontal="left" vertical="top" wrapText="1"/>
    </xf>
    <xf numFmtId="0" fontId="2" fillId="5" borderId="7" xfId="0" applyNumberFormat="1" applyFont="1" applyFill="1" applyBorder="1" applyAlignment="1">
      <alignment vertical="top" wrapText="1"/>
    </xf>
    <xf numFmtId="0" fontId="4" fillId="4" borderId="2" xfId="20" applyNumberFormat="1" applyFill="1" applyBorder="1" applyAlignment="1">
      <alignment horizontal="left" vertical="top" wrapText="1"/>
    </xf>
    <xf numFmtId="0" fontId="4" fillId="3" borderId="2" xfId="20" applyNumberFormat="1" applyFill="1" applyBorder="1" applyAlignment="1">
      <alignment horizontal="left" vertical="top" wrapText="1"/>
    </xf>
    <xf numFmtId="0" fontId="3" fillId="4" borderId="8" xfId="0" applyNumberFormat="1" applyFont="1" applyFill="1" applyBorder="1" applyAlignment="1">
      <alignment horizontal="center" vertical="center" textRotation="60" wrapText="1"/>
    </xf>
    <xf numFmtId="0" fontId="0" fillId="4" borderId="0" xfId="0" applyNumberFormat="1" applyFill="1" applyBorder="1" applyAlignment="1">
      <alignment horizontal="left" vertical="top" wrapText="1"/>
    </xf>
    <xf numFmtId="0" fontId="0" fillId="5" borderId="9" xfId="0" applyFill="1" applyBorder="1" applyAlignment="1">
      <alignment/>
    </xf>
    <xf numFmtId="0" fontId="0" fillId="5" borderId="1" xfId="0" applyFill="1" applyBorder="1" applyAlignment="1">
      <alignment/>
    </xf>
    <xf numFmtId="0" fontId="2" fillId="5" borderId="10" xfId="0" applyNumberFormat="1" applyFont="1" applyFill="1" applyBorder="1" applyAlignment="1">
      <alignment horizontal="left" vertical="center" wrapText="1"/>
    </xf>
    <xf numFmtId="0" fontId="0" fillId="5" borderId="1" xfId="0" applyNumberFormat="1" applyFill="1" applyBorder="1" applyAlignment="1">
      <alignment vertical="top" wrapText="1"/>
    </xf>
    <xf numFmtId="49" fontId="0" fillId="5" borderId="10" xfId="0" applyNumberFormat="1" applyFill="1" applyBorder="1" applyAlignment="1">
      <alignment horizontal="center" vertical="center"/>
    </xf>
    <xf numFmtId="49" fontId="0" fillId="5" borderId="1" xfId="0" applyNumberFormat="1" applyFill="1" applyBorder="1" applyAlignment="1">
      <alignment horizontal="center" vertical="center"/>
    </xf>
    <xf numFmtId="0" fontId="4" fillId="5" borderId="1" xfId="20" applyNumberFormat="1" applyFill="1" applyBorder="1" applyAlignment="1">
      <alignment horizontal="left" vertical="top" wrapText="1"/>
    </xf>
    <xf numFmtId="0" fontId="4" fillId="5" borderId="11" xfId="20" applyNumberFormat="1" applyFill="1" applyBorder="1" applyAlignment="1">
      <alignment horizontal="left" vertical="top" wrapText="1"/>
    </xf>
    <xf numFmtId="0" fontId="0" fillId="4" borderId="0" xfId="0" applyFill="1" applyAlignment="1">
      <alignment/>
    </xf>
    <xf numFmtId="0" fontId="10" fillId="4" borderId="2" xfId="0" applyNumberFormat="1" applyFont="1" applyFill="1" applyBorder="1" applyAlignment="1">
      <alignment horizontal="left" vertical="top" wrapText="1"/>
    </xf>
    <xf numFmtId="0" fontId="0" fillId="0" borderId="9" xfId="0" applyBorder="1" applyAlignment="1">
      <alignment/>
    </xf>
    <xf numFmtId="2" fontId="6" fillId="5" borderId="7" xfId="0" applyNumberFormat="1" applyFont="1" applyFill="1" applyBorder="1" applyAlignment="1">
      <alignment horizontal="center" vertical="center" wrapText="1"/>
    </xf>
    <xf numFmtId="0" fontId="0" fillId="5" borderId="8" xfId="0" applyNumberFormat="1" applyFill="1" applyBorder="1" applyAlignment="1">
      <alignment horizontal="left" vertical="top" wrapText="1"/>
    </xf>
    <xf numFmtId="0" fontId="13" fillId="0" borderId="0" xfId="0" applyFont="1" applyAlignment="1">
      <alignment horizontal="left" vertical="top" wrapText="1"/>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49" fontId="0" fillId="0" borderId="0" xfId="0" applyNumberFormat="1" applyAlignment="1">
      <alignment horizontal="left" vertical="center"/>
    </xf>
    <xf numFmtId="0" fontId="0" fillId="3" borderId="2" xfId="0" applyNumberFormat="1" applyFill="1" applyBorder="1" applyAlignment="1">
      <alignment horizontal="left" vertical="center" wrapText="1"/>
    </xf>
    <xf numFmtId="0" fontId="0" fillId="0" borderId="0" xfId="0" applyAlignment="1">
      <alignment horizontal="left" vertical="center"/>
    </xf>
    <xf numFmtId="0" fontId="14" fillId="5" borderId="10" xfId="0" applyNumberFormat="1" applyFont="1" applyFill="1" applyBorder="1" applyAlignment="1">
      <alignment horizontal="left" vertical="center" wrapText="1"/>
    </xf>
    <xf numFmtId="49" fontId="0" fillId="5" borderId="9" xfId="0" applyNumberFormat="1" applyFill="1" applyBorder="1" applyAlignment="1">
      <alignment vertical="justify"/>
    </xf>
    <xf numFmtId="0" fontId="0" fillId="4" borderId="6" xfId="0" applyFill="1" applyBorder="1" applyAlignment="1">
      <alignment/>
    </xf>
    <xf numFmtId="0" fontId="0" fillId="4" borderId="7" xfId="0" applyFill="1" applyBorder="1" applyAlignment="1">
      <alignment/>
    </xf>
    <xf numFmtId="0" fontId="10" fillId="3" borderId="2" xfId="0" applyNumberFormat="1" applyFont="1" applyFill="1" applyBorder="1" applyAlignment="1">
      <alignment horizontal="left" vertical="top" wrapText="1"/>
    </xf>
    <xf numFmtId="0" fontId="11" fillId="0" borderId="0" xfId="0" applyNumberFormat="1" applyFont="1" applyAlignment="1">
      <alignment vertical="center" wrapText="1"/>
    </xf>
    <xf numFmtId="0" fontId="20" fillId="0" borderId="0" xfId="0" applyNumberFormat="1" applyFont="1" applyAlignment="1">
      <alignment horizontal="left" vertical="center" wrapText="1"/>
    </xf>
    <xf numFmtId="0" fontId="21" fillId="0" borderId="0" xfId="20" applyNumberFormat="1" applyFont="1" applyAlignment="1">
      <alignment horizontal="left" vertical="center" wrapText="1"/>
    </xf>
    <xf numFmtId="0" fontId="6" fillId="3" borderId="2" xfId="0" applyNumberFormat="1" applyFont="1" applyFill="1" applyBorder="1" applyAlignment="1">
      <alignment horizontal="left" vertical="top" wrapText="1"/>
    </xf>
    <xf numFmtId="0" fontId="0" fillId="4" borderId="2" xfId="0" applyNumberFormat="1" applyFill="1" applyBorder="1" applyAlignment="1" applyProtection="1">
      <alignment horizontal="left" vertical="top" wrapText="1"/>
      <protection locked="0"/>
    </xf>
    <xf numFmtId="0" fontId="19" fillId="4" borderId="2" xfId="0" applyNumberFormat="1" applyFont="1" applyFill="1" applyBorder="1" applyAlignment="1" applyProtection="1">
      <alignment horizontal="left" vertical="top" wrapText="1"/>
      <protection locked="0"/>
    </xf>
    <xf numFmtId="0" fontId="0" fillId="4" borderId="2" xfId="0" applyNumberFormat="1" applyFill="1" applyBorder="1" applyAlignment="1" applyProtection="1">
      <alignment horizontal="left" vertical="center" wrapText="1"/>
      <protection locked="0"/>
    </xf>
    <xf numFmtId="49" fontId="0" fillId="2" borderId="2"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left" vertical="top" wrapText="1"/>
      <protection locked="0"/>
    </xf>
    <xf numFmtId="0" fontId="28" fillId="0" borderId="0" xfId="0" applyFont="1" applyBorder="1" applyAlignment="1">
      <alignment horizontal="left" vertical="center" wrapText="1"/>
    </xf>
    <xf numFmtId="0" fontId="13" fillId="0" borderId="0" xfId="0" applyNumberFormat="1" applyFont="1" applyAlignment="1">
      <alignment vertical="top" wrapText="1"/>
    </xf>
    <xf numFmtId="0" fontId="10" fillId="4" borderId="2" xfId="0" applyNumberFormat="1" applyFont="1" applyFill="1" applyBorder="1" applyAlignment="1">
      <alignment horizontal="left" vertical="top" wrapText="1"/>
    </xf>
    <xf numFmtId="0" fontId="2" fillId="4" borderId="1" xfId="0" applyFont="1" applyFill="1" applyBorder="1" applyAlignment="1" applyProtection="1">
      <alignment horizontal="center" vertical="center" wrapText="1"/>
      <protection/>
    </xf>
    <xf numFmtId="0" fontId="2" fillId="4" borderId="12" xfId="0" applyFont="1" applyFill="1" applyBorder="1" applyAlignment="1" applyProtection="1">
      <alignment horizontal="center" vertical="center" wrapText="1"/>
      <protection/>
    </xf>
    <xf numFmtId="0" fontId="6" fillId="5" borderId="7" xfId="0" applyNumberFormat="1" applyFont="1" applyFill="1" applyBorder="1" applyAlignment="1">
      <alignment horizontal="left" vertical="top" wrapText="1"/>
    </xf>
    <xf numFmtId="0" fontId="6" fillId="5" borderId="8" xfId="0" applyNumberFormat="1" applyFont="1" applyFill="1" applyBorder="1" applyAlignment="1">
      <alignment horizontal="left" vertical="top" wrapText="1"/>
    </xf>
    <xf numFmtId="0" fontId="13" fillId="5" borderId="10" xfId="0" applyNumberFormat="1" applyFont="1" applyFill="1" applyBorder="1" applyAlignment="1">
      <alignment horizontal="left" vertical="top" wrapText="1"/>
    </xf>
    <xf numFmtId="0" fontId="13" fillId="5" borderId="13" xfId="0" applyNumberFormat="1" applyFont="1" applyFill="1" applyBorder="1" applyAlignment="1">
      <alignment horizontal="left" vertical="top" wrapText="1"/>
    </xf>
    <xf numFmtId="0" fontId="6" fillId="5" borderId="10" xfId="0" applyNumberFormat="1" applyFont="1" applyFill="1" applyBorder="1" applyAlignment="1">
      <alignment horizontal="left" vertical="top" wrapText="1"/>
    </xf>
    <xf numFmtId="0" fontId="6" fillId="5" borderId="13" xfId="0" applyNumberFormat="1" applyFont="1" applyFill="1" applyBorder="1" applyAlignment="1">
      <alignment horizontal="left" vertical="top" wrapText="1"/>
    </xf>
    <xf numFmtId="49" fontId="15" fillId="0" borderId="10" xfId="0" applyNumberFormat="1" applyFont="1" applyBorder="1" applyAlignment="1">
      <alignment horizontal="center" vertical="justify" wrapText="1"/>
    </xf>
    <xf numFmtId="49" fontId="15" fillId="0" borderId="13" xfId="0" applyNumberFormat="1" applyFont="1" applyBorder="1" applyAlignment="1">
      <alignment horizontal="center" vertical="justify" wrapText="1"/>
    </xf>
    <xf numFmtId="0" fontId="13" fillId="5" borderId="7" xfId="0" applyNumberFormat="1" applyFont="1" applyFill="1" applyBorder="1" applyAlignment="1">
      <alignment horizontal="left" vertical="top" wrapText="1"/>
    </xf>
    <xf numFmtId="0" fontId="13" fillId="5" borderId="8" xfId="0" applyNumberFormat="1" applyFont="1" applyFill="1" applyBorder="1" applyAlignment="1">
      <alignment horizontal="left" vertical="top" wrapText="1"/>
    </xf>
    <xf numFmtId="0" fontId="0" fillId="5" borderId="7" xfId="0" applyNumberFormat="1" applyFill="1" applyBorder="1" applyAlignment="1">
      <alignment horizontal="center" vertical="top" wrapText="1"/>
    </xf>
    <xf numFmtId="0" fontId="0" fillId="5" borderId="8" xfId="0" applyNumberForma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161925</xdr:rowOff>
    </xdr:from>
    <xdr:to>
      <xdr:col>0</xdr:col>
      <xdr:colOff>1381125</xdr:colOff>
      <xdr:row>1</xdr:row>
      <xdr:rowOff>1323975</xdr:rowOff>
    </xdr:to>
    <xdr:pic>
      <xdr:nvPicPr>
        <xdr:cNvPr id="1" name="Picture 2"/>
        <xdr:cNvPicPr preferRelativeResize="1">
          <a:picLocks noChangeAspect="1"/>
        </xdr:cNvPicPr>
      </xdr:nvPicPr>
      <xdr:blipFill>
        <a:blip r:embed="rId1"/>
        <a:stretch>
          <a:fillRect/>
        </a:stretch>
      </xdr:blipFill>
      <xdr:spPr>
        <a:xfrm>
          <a:off x="219075" y="323850"/>
          <a:ext cx="116205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247650</xdr:rowOff>
    </xdr:from>
    <xdr:to>
      <xdr:col>1</xdr:col>
      <xdr:colOff>819150</xdr:colOff>
      <xdr:row>0</xdr:row>
      <xdr:rowOff>1009650</xdr:rowOff>
    </xdr:to>
    <xdr:pic>
      <xdr:nvPicPr>
        <xdr:cNvPr id="1" name="Picture 852"/>
        <xdr:cNvPicPr preferRelativeResize="1">
          <a:picLocks noChangeAspect="1"/>
        </xdr:cNvPicPr>
      </xdr:nvPicPr>
      <xdr:blipFill>
        <a:blip r:embed="rId1"/>
        <a:stretch>
          <a:fillRect/>
        </a:stretch>
      </xdr:blipFill>
      <xdr:spPr>
        <a:xfrm>
          <a:off x="161925" y="2476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fotivity.com/excel_rfp_samples.html#rfpsbs" TargetMode="External" /><Relationship Id="rId2" Type="http://schemas.openxmlformats.org/officeDocument/2006/relationships/hyperlink" Target="http://www.infotivity.com/excel_rfp_samples.html#rfpwgp" TargetMode="External" /><Relationship Id="rId3" Type="http://schemas.openxmlformats.org/officeDocument/2006/relationships/hyperlink" Target="http://www.infotivity.com/excel_rfp_samples.html#rfpval" TargetMode="External" /><Relationship Id="rId4" Type="http://schemas.openxmlformats.org/officeDocument/2006/relationships/hyperlink" Target="http://www.infotivity.com/excel_rfp_samples.html#rfpval" TargetMode="External" /><Relationship Id="rId5" Type="http://schemas.openxmlformats.org/officeDocument/2006/relationships/hyperlink" Target="http://www.infotivity.com/rfp_template_db-gen.html" TargetMode="External" /><Relationship Id="rId6" Type="http://schemas.openxmlformats.org/officeDocument/2006/relationships/hyperlink" Target="http://www.infotivity.com/rfp_template_db-gen.html" TargetMode="External" /><Relationship Id="rId7" Type="http://schemas.openxmlformats.org/officeDocument/2006/relationships/hyperlink" Target="https://www.infotivity.com/buyrfp.html" TargetMode="External" /><Relationship Id="rId8" Type="http://schemas.openxmlformats.org/officeDocument/2006/relationships/hyperlink" Target="http://www.infotivity.com/rfp_outsourcing.html" TargetMode="External" /><Relationship Id="rId9" Type="http://schemas.openxmlformats.org/officeDocument/2006/relationships/hyperlink" Target="http://www.infotivity.com/opt_guide_toc.html" TargetMode="External" /><Relationship Id="rId10" Type="http://schemas.openxmlformats.org/officeDocument/2006/relationships/hyperlink" Target="https://www.infotivity.com/buyrfp.html" TargetMode="External" /><Relationship Id="rId11" Type="http://schemas.openxmlformats.org/officeDocument/2006/relationships/comments" Target="../comments2.xml" /><Relationship Id="rId12" Type="http://schemas.openxmlformats.org/officeDocument/2006/relationships/vmlDrawing" Target="../drawings/vmlDrawing1.vml" /><Relationship Id="rId13" Type="http://schemas.openxmlformats.org/officeDocument/2006/relationships/drawing" Target="../drawings/drawing2.xm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6"/>
  </sheetPr>
  <dimension ref="A2:E9"/>
  <sheetViews>
    <sheetView showGridLines="0" tabSelected="1" workbookViewId="0" topLeftCell="A1">
      <selection activeCell="A20" sqref="A20"/>
    </sheetView>
  </sheetViews>
  <sheetFormatPr defaultColWidth="9.140625" defaultRowHeight="12.75"/>
  <cols>
    <col min="1" max="1" width="21.140625" style="0" customWidth="1"/>
    <col min="2" max="2" width="114.28125" style="0" customWidth="1"/>
  </cols>
  <sheetData>
    <row r="2" s="26" customFormat="1" ht="108.75" customHeight="1">
      <c r="B2" s="76" t="s">
        <v>0</v>
      </c>
    </row>
    <row r="3" s="26" customFormat="1" ht="29.25" customHeight="1">
      <c r="B3" s="57" t="s">
        <v>135</v>
      </c>
    </row>
    <row r="4" ht="79.5" customHeight="1">
      <c r="B4" s="27" t="s">
        <v>220</v>
      </c>
    </row>
    <row r="5" ht="18" customHeight="1">
      <c r="B5" s="28" t="s">
        <v>107</v>
      </c>
    </row>
    <row r="6" spans="1:5" ht="34.5" customHeight="1">
      <c r="A6" s="26"/>
      <c r="B6" s="29" t="s">
        <v>217</v>
      </c>
      <c r="C6" s="26"/>
      <c r="D6" s="26"/>
      <c r="E6" s="26"/>
    </row>
    <row r="7" ht="30.75" customHeight="1">
      <c r="B7" s="58" t="s">
        <v>136</v>
      </c>
    </row>
    <row r="8" ht="83.25" customHeight="1">
      <c r="B8" s="56" t="s">
        <v>224</v>
      </c>
    </row>
    <row r="9" spans="1:2" ht="12.75">
      <c r="A9" s="26"/>
      <c r="B9" s="26"/>
    </row>
  </sheetData>
  <sheetProtection password="D93A" sheet="1" objects="1" scenarios="1"/>
  <dataValidations count="1">
    <dataValidation allowBlank="1" showInputMessage="1" showErrorMessage="1" promptTitle="Response Instructions" prompt="Select your response from the choices made available in the Response column.  Use the &quot;RFP Development Notes&quot; column for notes and reminders pertinent to your project. " sqref="B6"/>
  </dataValidation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tabColor indexed="42"/>
  </sheetPr>
  <dimension ref="A1:BD175"/>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1.7109375" style="0" customWidth="1"/>
    <col min="2" max="2" width="43.00390625" style="1" customWidth="1"/>
    <col min="3" max="3" width="4.7109375" style="3" customWidth="1"/>
    <col min="4" max="4" width="44.57421875" style="20" customWidth="1"/>
    <col min="5" max="5" width="44.57421875" style="42" customWidth="1"/>
    <col min="6" max="6" width="21.8515625" style="0" customWidth="1"/>
    <col min="7" max="7" width="9.8515625" style="0" hidden="1" customWidth="1"/>
    <col min="8" max="8" width="5.140625" style="0" hidden="1" customWidth="1"/>
    <col min="9" max="9" width="4.140625" style="0" hidden="1" customWidth="1"/>
    <col min="10" max="10" width="9.57421875" style="0" hidden="1" customWidth="1"/>
    <col min="11" max="11" width="8.57421875" style="0" hidden="1" customWidth="1"/>
    <col min="12" max="12" width="9.7109375" style="0" hidden="1" customWidth="1"/>
    <col min="13" max="13" width="8.7109375" style="0" hidden="1" customWidth="1"/>
    <col min="14" max="14" width="9.140625" style="0" hidden="1" customWidth="1"/>
    <col min="15" max="15" width="10.00390625" style="0" hidden="1" customWidth="1"/>
    <col min="16" max="16" width="10.140625" style="0" hidden="1" customWidth="1"/>
    <col min="17" max="17" width="11.28125" style="0" hidden="1" customWidth="1"/>
  </cols>
  <sheetData>
    <row r="1" spans="1:17" s="2" customFormat="1" ht="104.25" customHeight="1">
      <c r="A1" s="79" t="s">
        <v>221</v>
      </c>
      <c r="B1" s="80"/>
      <c r="C1" s="18" t="s">
        <v>37</v>
      </c>
      <c r="D1" s="19" t="s">
        <v>105</v>
      </c>
      <c r="E1" s="41" t="s">
        <v>106</v>
      </c>
      <c r="G1" s="7" t="s">
        <v>40</v>
      </c>
      <c r="J1" s="8" t="s">
        <v>41</v>
      </c>
      <c r="K1" s="9" t="s">
        <v>42</v>
      </c>
      <c r="L1" s="9" t="s">
        <v>43</v>
      </c>
      <c r="M1" s="9" t="s">
        <v>44</v>
      </c>
      <c r="N1" s="9" t="s">
        <v>45</v>
      </c>
      <c r="O1" s="9" t="s">
        <v>46</v>
      </c>
      <c r="P1" s="9" t="s">
        <v>47</v>
      </c>
      <c r="Q1" s="9" t="s">
        <v>48</v>
      </c>
    </row>
    <row r="2" spans="1:5" ht="12.75">
      <c r="A2" s="87" t="s">
        <v>21</v>
      </c>
      <c r="B2" s="88"/>
      <c r="C2" s="74"/>
      <c r="D2" s="75"/>
      <c r="E2" s="71"/>
    </row>
    <row r="3" spans="2:5" ht="12.75">
      <c r="B3" s="6"/>
      <c r="C3" s="4" t="s">
        <v>39</v>
      </c>
      <c r="D3" s="22"/>
      <c r="E3" s="21"/>
    </row>
    <row r="4" spans="1:5" ht="45" customHeight="1">
      <c r="A4" s="43"/>
      <c r="B4" s="45" t="s">
        <v>38</v>
      </c>
      <c r="C4" s="47"/>
      <c r="D4" s="85" t="s">
        <v>206</v>
      </c>
      <c r="E4" s="86"/>
    </row>
    <row r="5" spans="1:56" s="30" customFormat="1" ht="12.75">
      <c r="A5" s="44"/>
      <c r="B5" s="46"/>
      <c r="C5" s="48"/>
      <c r="D5" s="49" t="s">
        <v>172</v>
      </c>
      <c r="E5" s="50" t="s">
        <v>173</v>
      </c>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row>
    <row r="6" spans="2:5" ht="10.5" customHeight="1">
      <c r="B6" s="68"/>
      <c r="C6" s="4" t="s">
        <v>39</v>
      </c>
      <c r="D6" s="22"/>
      <c r="E6" s="21"/>
    </row>
    <row r="7" spans="2:5" ht="27.75" customHeight="1">
      <c r="B7" s="69" t="s">
        <v>193</v>
      </c>
      <c r="C7" s="4" t="s">
        <v>39</v>
      </c>
      <c r="D7" s="70" t="s">
        <v>216</v>
      </c>
      <c r="E7" s="71"/>
    </row>
    <row r="8" spans="2:5" ht="27.75" customHeight="1">
      <c r="B8" s="69" t="s">
        <v>56</v>
      </c>
      <c r="C8" s="4" t="s">
        <v>39</v>
      </c>
      <c r="D8" s="70" t="s">
        <v>204</v>
      </c>
      <c r="E8" s="71"/>
    </row>
    <row r="9" spans="2:5" ht="29.25" customHeight="1">
      <c r="B9" s="69" t="s">
        <v>27</v>
      </c>
      <c r="C9" s="4" t="s">
        <v>39</v>
      </c>
      <c r="D9" s="70" t="s">
        <v>17</v>
      </c>
      <c r="E9" s="71"/>
    </row>
    <row r="10" spans="2:5" ht="27" customHeight="1">
      <c r="B10" s="69" t="s">
        <v>71</v>
      </c>
      <c r="C10" s="4" t="s">
        <v>39</v>
      </c>
      <c r="D10" s="70" t="s">
        <v>18</v>
      </c>
      <c r="E10" s="71"/>
    </row>
    <row r="11" spans="2:5" ht="27.75" customHeight="1">
      <c r="B11" s="69" t="s">
        <v>30</v>
      </c>
      <c r="C11" s="4" t="s">
        <v>39</v>
      </c>
      <c r="D11" s="70" t="s">
        <v>19</v>
      </c>
      <c r="E11" s="71"/>
    </row>
    <row r="12" spans="2:5" ht="26.25" customHeight="1">
      <c r="B12" s="69" t="s">
        <v>28</v>
      </c>
      <c r="C12" s="4" t="s">
        <v>39</v>
      </c>
      <c r="D12" s="70" t="s">
        <v>20</v>
      </c>
      <c r="E12" s="71"/>
    </row>
    <row r="13" spans="2:5" ht="27" customHeight="1">
      <c r="B13" s="69" t="s">
        <v>31</v>
      </c>
      <c r="C13" s="4" t="s">
        <v>39</v>
      </c>
      <c r="D13" s="70" t="s">
        <v>22</v>
      </c>
      <c r="E13" s="71"/>
    </row>
    <row r="14" spans="2:5" ht="27.75" customHeight="1">
      <c r="B14" s="69" t="s">
        <v>58</v>
      </c>
      <c r="C14" s="4" t="s">
        <v>39</v>
      </c>
      <c r="D14" s="70" t="s">
        <v>23</v>
      </c>
      <c r="E14" s="71"/>
    </row>
    <row r="15" spans="2:5" ht="27.75" customHeight="1">
      <c r="B15" s="69" t="s">
        <v>62</v>
      </c>
      <c r="C15" s="4" t="s">
        <v>39</v>
      </c>
      <c r="D15" s="70" t="s">
        <v>24</v>
      </c>
      <c r="E15" s="71"/>
    </row>
    <row r="16" spans="2:5" ht="28.5" customHeight="1">
      <c r="B16" s="69" t="s">
        <v>200</v>
      </c>
      <c r="C16" s="4" t="s">
        <v>39</v>
      </c>
      <c r="D16" s="70" t="s">
        <v>25</v>
      </c>
      <c r="E16" s="71"/>
    </row>
    <row r="17" spans="2:5" ht="27.75" customHeight="1">
      <c r="B17" s="69" t="s">
        <v>70</v>
      </c>
      <c r="C17" s="4" t="s">
        <v>39</v>
      </c>
      <c r="D17" s="70" t="s">
        <v>26</v>
      </c>
      <c r="E17" s="71"/>
    </row>
    <row r="18" spans="2:5" ht="27.75" customHeight="1">
      <c r="B18" s="69" t="s">
        <v>189</v>
      </c>
      <c r="C18" s="4" t="s">
        <v>39</v>
      </c>
      <c r="D18" s="70" t="s">
        <v>205</v>
      </c>
      <c r="E18" s="71"/>
    </row>
    <row r="19" spans="2:5" ht="28.5" customHeight="1">
      <c r="B19" s="69" t="s">
        <v>49</v>
      </c>
      <c r="C19" s="4" t="s">
        <v>39</v>
      </c>
      <c r="D19" s="70" t="s">
        <v>207</v>
      </c>
      <c r="E19" s="71"/>
    </row>
    <row r="20" spans="2:5" ht="15">
      <c r="B20" s="68"/>
      <c r="C20" s="4" t="s">
        <v>39</v>
      </c>
      <c r="D20" s="22"/>
      <c r="E20" s="71"/>
    </row>
    <row r="21" spans="2:5" ht="15">
      <c r="B21" s="68"/>
      <c r="C21" s="4" t="s">
        <v>39</v>
      </c>
      <c r="D21" s="22"/>
      <c r="E21" s="21"/>
    </row>
    <row r="22" spans="2:5" ht="15" customHeight="1">
      <c r="B22" s="10" t="s">
        <v>35</v>
      </c>
      <c r="C22" s="4" t="s">
        <v>39</v>
      </c>
      <c r="D22" s="22"/>
      <c r="E22" s="21"/>
    </row>
    <row r="23" spans="1:5" ht="18">
      <c r="A23" s="33"/>
      <c r="B23" s="38" t="s">
        <v>192</v>
      </c>
      <c r="C23" s="34"/>
      <c r="D23" s="91"/>
      <c r="E23" s="92"/>
    </row>
    <row r="24" spans="2:5" ht="12.75">
      <c r="B24" s="6"/>
      <c r="C24" s="4" t="s">
        <v>39</v>
      </c>
      <c r="D24" s="22"/>
      <c r="E24" s="21"/>
    </row>
    <row r="25" spans="2:5" ht="170.25" customHeight="1">
      <c r="B25" s="17" t="s">
        <v>222</v>
      </c>
      <c r="C25" s="4" t="s">
        <v>39</v>
      </c>
      <c r="D25" s="40" t="s">
        <v>171</v>
      </c>
      <c r="E25" s="72"/>
    </row>
    <row r="26" spans="1:5" s="61" customFormat="1" ht="18" customHeight="1">
      <c r="A26" s="59"/>
      <c r="B26" s="25" t="s">
        <v>107</v>
      </c>
      <c r="C26" s="4" t="s">
        <v>39</v>
      </c>
      <c r="D26" s="60"/>
      <c r="E26" s="73"/>
    </row>
    <row r="27" spans="1:5" ht="56.25" customHeight="1">
      <c r="A27" s="5"/>
      <c r="B27" s="15" t="s">
        <v>108</v>
      </c>
      <c r="C27" s="4" t="s">
        <v>39</v>
      </c>
      <c r="D27" s="22"/>
      <c r="E27" s="71"/>
    </row>
    <row r="28" spans="1:5" ht="12.75">
      <c r="A28" s="5"/>
      <c r="B28" s="6"/>
      <c r="C28" s="4" t="s">
        <v>39</v>
      </c>
      <c r="D28" s="22"/>
      <c r="E28" s="21"/>
    </row>
    <row r="29" spans="2:5" ht="12.75">
      <c r="B29" s="10" t="s">
        <v>36</v>
      </c>
      <c r="C29" s="4" t="s">
        <v>39</v>
      </c>
      <c r="D29" s="22"/>
      <c r="E29" s="21"/>
    </row>
    <row r="30" spans="1:5" ht="78" customHeight="1">
      <c r="A30" s="33"/>
      <c r="B30" s="35" t="s">
        <v>109</v>
      </c>
      <c r="C30" s="34" t="s">
        <v>39</v>
      </c>
      <c r="D30" s="81" t="s">
        <v>194</v>
      </c>
      <c r="E30" s="82"/>
    </row>
    <row r="31" spans="2:5" ht="12.75">
      <c r="B31" s="6"/>
      <c r="C31" s="4" t="s">
        <v>39</v>
      </c>
      <c r="D31" s="22"/>
      <c r="E31" s="21"/>
    </row>
    <row r="32" spans="2:5" ht="44.25" customHeight="1">
      <c r="B32" s="23" t="s">
        <v>64</v>
      </c>
      <c r="C32" s="4" t="s">
        <v>39</v>
      </c>
      <c r="D32" s="24"/>
      <c r="E32" s="71"/>
    </row>
    <row r="33" spans="2:17" ht="59.25" customHeight="1">
      <c r="B33" s="6" t="s">
        <v>210</v>
      </c>
      <c r="C33" s="74" t="s">
        <v>203</v>
      </c>
      <c r="D33" s="24" t="s">
        <v>137</v>
      </c>
      <c r="E33" s="71"/>
      <c r="G33">
        <f>SUM(K33,L33,M33,N33,O33,P33,Q33)</f>
        <v>0</v>
      </c>
      <c r="J33">
        <v>1</v>
      </c>
      <c r="K33">
        <f>IF(C33="FS",(1*J33),IF(C33="N",(0*J33),""))</f>
      </c>
      <c r="L33">
        <f>IF(C33="PS",(0.3*J33),IF(C33="N",(0*J33),""))</f>
      </c>
      <c r="M33">
        <f>IF(C33="NS",(0*J33),IF(C33="N",(0*J33),""))</f>
      </c>
      <c r="N33">
        <f>IF(C33="PE",(0.5*J33),IF(C33="N",(0*J33),""))</f>
      </c>
      <c r="O33">
        <f>IF(C33="FE",(0.8*J33),IF(C33="N",(0*J33),""))</f>
      </c>
      <c r="P33">
        <f>IF(C33="Y",(1*J33),IF(C33="N",(0*J33),""))</f>
      </c>
      <c r="Q33">
        <f>IF(C33="N",(0*J33),IF(C33="n",(0*J33),""))</f>
      </c>
    </row>
    <row r="34" spans="2:17" ht="44.25" customHeight="1">
      <c r="B34" s="6" t="s">
        <v>65</v>
      </c>
      <c r="C34" s="74" t="s">
        <v>203</v>
      </c>
      <c r="D34" s="24"/>
      <c r="E34" s="71"/>
      <c r="G34">
        <f>SUM(K34,L34,M34,N34,O34,P34,Q34)</f>
        <v>0</v>
      </c>
      <c r="J34">
        <v>1</v>
      </c>
      <c r="K34">
        <f>IF(C34="FS",(1*J34),IF(C34="N",(0*J34),""))</f>
      </c>
      <c r="L34">
        <f>IF(C34="PS",(0.3*J34),IF(C34="N",(0*J34),""))</f>
      </c>
      <c r="M34">
        <f>IF(C34="NS",(0*J34),IF(C34="N",(0*J34),""))</f>
      </c>
      <c r="N34">
        <f>IF(C34="PE",(0.5*J34),IF(C34="N",(0*J34),""))</f>
      </c>
      <c r="O34">
        <f>IF(C34="FE",(0.8*J34),IF(C34="N",(0*J34),""))</f>
      </c>
      <c r="P34">
        <f>IF(C34="Y",(1*J34),IF(C34="N",(0*J34),""))</f>
      </c>
      <c r="Q34">
        <f>IF(C34="N",(0*J34),IF(C34="n",(0*J34),""))</f>
      </c>
    </row>
    <row r="35" spans="1:17" ht="59.25" customHeight="1">
      <c r="A35" s="5"/>
      <c r="B35" s="6" t="s">
        <v>209</v>
      </c>
      <c r="C35" s="74" t="s">
        <v>203</v>
      </c>
      <c r="D35" s="24" t="s">
        <v>138</v>
      </c>
      <c r="E35" s="71"/>
      <c r="G35">
        <f>SUM(K35,L35,M35,N35,O35,P35,Q35)</f>
        <v>0</v>
      </c>
      <c r="J35">
        <v>1</v>
      </c>
      <c r="K35">
        <f>IF(C35="FS",(1*J35),IF(C35="N",(0*J35),""))</f>
      </c>
      <c r="L35">
        <f>IF(C35="PS",(0.3*J35),IF(C35="N",(0*J35),""))</f>
      </c>
      <c r="M35">
        <f>IF(C35="NS",(0*J35),IF(C35="N",(0*J35),""))</f>
      </c>
      <c r="N35">
        <f>IF(C35="PE",(0.5*J35),IF(C35="N",(0*J35),""))</f>
      </c>
      <c r="O35">
        <f>IF(C35="FE",(0.8*J35),IF(C35="N",(0*J35),""))</f>
      </c>
      <c r="P35">
        <f>IF(C35="Y",(1*J35),IF(C35="N",(0*J35),""))</f>
      </c>
      <c r="Q35">
        <f>IF(C35="N",(0*J35),IF(C35="n",(0*J35),""))</f>
      </c>
    </row>
    <row r="36" spans="2:17" ht="42.75" customHeight="1">
      <c r="B36" s="6" t="s">
        <v>102</v>
      </c>
      <c r="C36" s="74" t="s">
        <v>203</v>
      </c>
      <c r="D36" s="24"/>
      <c r="E36" s="71"/>
      <c r="G36">
        <f>SUM(K36,L36,M36,N36,O36,P36,Q36)</f>
        <v>0</v>
      </c>
      <c r="J36">
        <v>1</v>
      </c>
      <c r="K36">
        <f>IF(C36="FS",(1*J36),IF(C36="N",(0*J36),""))</f>
      </c>
      <c r="L36">
        <f>IF(C36="PS",(0.3*J36),IF(C36="N",(0*J36),""))</f>
      </c>
      <c r="M36">
        <f>IF(C36="NS",(0*J36),IF(C36="N",(0*J36),""))</f>
      </c>
      <c r="N36">
        <f>IF(C36="PE",(0.5*J36),IF(C36="N",(0*J36),""))</f>
      </c>
      <c r="O36">
        <f>IF(C36="FE",(0.8*J36),IF(C36="N",(0*J36),""))</f>
      </c>
      <c r="P36">
        <f>IF(C36="Y",(1*J36),IF(C36="N",(0*J36),""))</f>
      </c>
      <c r="Q36">
        <f>IF(C36="N",(0*J36),IF(C36="n",(0*J36),""))</f>
      </c>
    </row>
    <row r="37" spans="1:17" ht="42.75" customHeight="1">
      <c r="A37" s="5"/>
      <c r="B37" s="6" t="s">
        <v>66</v>
      </c>
      <c r="C37" s="74" t="s">
        <v>203</v>
      </c>
      <c r="D37" s="24"/>
      <c r="E37" s="71"/>
      <c r="G37">
        <f>SUM(K37,L37,M37,N37,O37,P37,Q37)</f>
        <v>0</v>
      </c>
      <c r="J37">
        <v>1</v>
      </c>
      <c r="K37">
        <f>IF(C37="FS",(1*J37),IF(C37="N",(0*J37),""))</f>
      </c>
      <c r="L37">
        <f>IF(C37="PS",(0.3*J37),IF(C37="N",(0*J37),""))</f>
      </c>
      <c r="M37">
        <f>IF(C37="NS",(0*J37),IF(C37="N",(0*J37),""))</f>
      </c>
      <c r="N37">
        <f>IF(C37="PE",(0.5*J37),IF(C37="N",(0*J37),""))</f>
      </c>
      <c r="O37">
        <f>IF(C37="FE",(0.8*J37),IF(C37="N",(0*J37),""))</f>
      </c>
      <c r="P37">
        <f>IF(C37="Y",(1*J37),IF(C37="N",(0*J37),""))</f>
      </c>
      <c r="Q37">
        <f>IF(C37="N",(0*J37),IF(C37="n",(0*J37),""))</f>
      </c>
    </row>
    <row r="38" spans="2:5" ht="43.5" customHeight="1">
      <c r="B38" s="23" t="s">
        <v>55</v>
      </c>
      <c r="C38" s="4" t="s">
        <v>39</v>
      </c>
      <c r="D38" s="24" t="s">
        <v>175</v>
      </c>
      <c r="E38" s="71"/>
    </row>
    <row r="39" spans="2:17" ht="73.5" customHeight="1">
      <c r="B39" s="6" t="s">
        <v>54</v>
      </c>
      <c r="C39" s="74" t="s">
        <v>203</v>
      </c>
      <c r="D39" s="24" t="s">
        <v>174</v>
      </c>
      <c r="E39" s="71"/>
      <c r="G39">
        <f aca="true" t="shared" si="0" ref="G39:G45">SUM(K39,L39,M39,N39,O39,P39,Q39)</f>
        <v>0</v>
      </c>
      <c r="J39">
        <v>1</v>
      </c>
      <c r="K39">
        <f aca="true" t="shared" si="1" ref="K39:K45">IF(C39="FS",(1*J39),IF(C39="N",(0*J39),""))</f>
      </c>
      <c r="L39">
        <f aca="true" t="shared" si="2" ref="L39:L45">IF(C39="PS",(0.3*J39),IF(C39="N",(0*J39),""))</f>
      </c>
      <c r="M39">
        <f aca="true" t="shared" si="3" ref="M39:M45">IF(C39="NS",(0*J39),IF(C39="N",(0*J39),""))</f>
      </c>
      <c r="N39">
        <f aca="true" t="shared" si="4" ref="N39:N45">IF(C39="PE",(0.5*J39),IF(C39="N",(0*J39),""))</f>
      </c>
      <c r="O39">
        <f aca="true" t="shared" si="5" ref="O39:O45">IF(C39="FE",(0.8*J39),IF(C39="N",(0*J39),""))</f>
      </c>
      <c r="P39">
        <f aca="true" t="shared" si="6" ref="P39:P45">IF(C39="Y",(1*J39),IF(C39="N",(0*J39),""))</f>
      </c>
      <c r="Q39">
        <f aca="true" t="shared" si="7" ref="Q39:Q45">IF(C39="N",(0*J39),IF(C39="n",(0*J39),""))</f>
      </c>
    </row>
    <row r="40" spans="1:17" ht="69.75" customHeight="1">
      <c r="A40" s="5"/>
      <c r="B40" s="6" t="s">
        <v>110</v>
      </c>
      <c r="C40" s="74" t="s">
        <v>203</v>
      </c>
      <c r="D40" s="24" t="s">
        <v>139</v>
      </c>
      <c r="E40" s="71"/>
      <c r="G40">
        <f t="shared" si="0"/>
        <v>0</v>
      </c>
      <c r="J40">
        <v>1</v>
      </c>
      <c r="K40">
        <f t="shared" si="1"/>
      </c>
      <c r="L40">
        <f t="shared" si="2"/>
      </c>
      <c r="M40">
        <f t="shared" si="3"/>
      </c>
      <c r="N40">
        <f t="shared" si="4"/>
      </c>
      <c r="O40">
        <f t="shared" si="5"/>
      </c>
      <c r="P40">
        <f t="shared" si="6"/>
      </c>
      <c r="Q40">
        <f t="shared" si="7"/>
      </c>
    </row>
    <row r="41" spans="2:17" ht="45" customHeight="1">
      <c r="B41" s="6" t="s">
        <v>211</v>
      </c>
      <c r="C41" s="74" t="s">
        <v>203</v>
      </c>
      <c r="D41" s="24" t="s">
        <v>157</v>
      </c>
      <c r="E41" s="71"/>
      <c r="G41">
        <f t="shared" si="0"/>
        <v>0</v>
      </c>
      <c r="J41">
        <v>3</v>
      </c>
      <c r="K41">
        <f t="shared" si="1"/>
      </c>
      <c r="L41">
        <f t="shared" si="2"/>
      </c>
      <c r="M41">
        <f t="shared" si="3"/>
      </c>
      <c r="N41">
        <f t="shared" si="4"/>
      </c>
      <c r="O41">
        <f t="shared" si="5"/>
      </c>
      <c r="P41">
        <f t="shared" si="6"/>
      </c>
      <c r="Q41">
        <f t="shared" si="7"/>
      </c>
    </row>
    <row r="42" spans="1:17" ht="43.5" customHeight="1">
      <c r="A42" s="5"/>
      <c r="B42" s="6" t="s">
        <v>212</v>
      </c>
      <c r="C42" s="74" t="s">
        <v>203</v>
      </c>
      <c r="D42" s="24" t="s">
        <v>158</v>
      </c>
      <c r="E42" s="71"/>
      <c r="G42">
        <f t="shared" si="0"/>
        <v>0</v>
      </c>
      <c r="J42">
        <v>3</v>
      </c>
      <c r="K42">
        <f t="shared" si="1"/>
      </c>
      <c r="L42">
        <f t="shared" si="2"/>
      </c>
      <c r="M42">
        <f t="shared" si="3"/>
      </c>
      <c r="N42">
        <f t="shared" si="4"/>
      </c>
      <c r="O42">
        <f t="shared" si="5"/>
      </c>
      <c r="P42">
        <f t="shared" si="6"/>
      </c>
      <c r="Q42">
        <f t="shared" si="7"/>
      </c>
    </row>
    <row r="43" spans="2:17" ht="45" customHeight="1">
      <c r="B43" s="6" t="s">
        <v>162</v>
      </c>
      <c r="C43" s="74" t="s">
        <v>203</v>
      </c>
      <c r="D43" s="24" t="s">
        <v>159</v>
      </c>
      <c r="E43" s="71"/>
      <c r="G43">
        <f>SUM(K43,L43,M43,N43,O43,P43,Q43)</f>
        <v>0</v>
      </c>
      <c r="J43">
        <v>3</v>
      </c>
      <c r="K43">
        <f>IF(C43="FS",(1*J43),IF(C43="N",(0*J43),""))</f>
      </c>
      <c r="L43">
        <f>IF(C43="PS",(0.3*J43),IF(C43="N",(0*J43),""))</f>
      </c>
      <c r="M43">
        <f>IF(C43="NS",(0*J43),IF(C43="N",(0*J43),""))</f>
      </c>
      <c r="N43">
        <f>IF(C43="PE",(0.5*J43),IF(C43="N",(0*J43),""))</f>
      </c>
      <c r="O43">
        <f>IF(C43="FE",(0.8*J43),IF(C43="N",(0*J43),""))</f>
      </c>
      <c r="P43">
        <f>IF(C43="Y",(1*J43),IF(C43="N",(0*J43),""))</f>
      </c>
      <c r="Q43">
        <f>IF(C43="N",(0*J43),IF(C43="n",(0*J43),""))</f>
      </c>
    </row>
    <row r="44" spans="1:17" ht="43.5" customHeight="1">
      <c r="A44" s="5"/>
      <c r="B44" s="6" t="s">
        <v>161</v>
      </c>
      <c r="C44" s="74" t="s">
        <v>203</v>
      </c>
      <c r="D44" s="24" t="s">
        <v>160</v>
      </c>
      <c r="E44" s="71"/>
      <c r="G44">
        <f>SUM(K44,L44,M44,N44,O44,P44,Q44)</f>
        <v>0</v>
      </c>
      <c r="J44">
        <v>3</v>
      </c>
      <c r="K44">
        <f>IF(C44="FS",(1*J44),IF(C44="N",(0*J44),""))</f>
      </c>
      <c r="L44">
        <f>IF(C44="PS",(0.3*J44),IF(C44="N",(0*J44),""))</f>
      </c>
      <c r="M44">
        <f>IF(C44="NS",(0*J44),IF(C44="N",(0*J44),""))</f>
      </c>
      <c r="N44">
        <f>IF(C44="PE",(0.5*J44),IF(C44="N",(0*J44),""))</f>
      </c>
      <c r="O44">
        <f>IF(C44="FE",(0.8*J44),IF(C44="N",(0*J44),""))</f>
      </c>
      <c r="P44">
        <f>IF(C44="Y",(1*J44),IF(C44="N",(0*J44),""))</f>
      </c>
      <c r="Q44">
        <f>IF(C44="N",(0*J44),IF(C44="n",(0*J44),""))</f>
      </c>
    </row>
    <row r="45" spans="1:17" ht="38.25">
      <c r="A45" s="5"/>
      <c r="B45" s="6" t="s">
        <v>168</v>
      </c>
      <c r="C45" s="74" t="s">
        <v>203</v>
      </c>
      <c r="D45" s="24"/>
      <c r="E45" s="71"/>
      <c r="G45">
        <f t="shared" si="0"/>
        <v>0</v>
      </c>
      <c r="J45">
        <v>1</v>
      </c>
      <c r="K45">
        <f t="shared" si="1"/>
      </c>
      <c r="L45">
        <f t="shared" si="2"/>
      </c>
      <c r="M45">
        <f t="shared" si="3"/>
      </c>
      <c r="N45">
        <f t="shared" si="4"/>
      </c>
      <c r="O45">
        <f t="shared" si="5"/>
      </c>
      <c r="P45">
        <f t="shared" si="6"/>
      </c>
      <c r="Q45">
        <f t="shared" si="7"/>
      </c>
    </row>
    <row r="46" spans="1:5" ht="12.75">
      <c r="A46" s="5"/>
      <c r="B46" s="6"/>
      <c r="C46" s="4" t="s">
        <v>39</v>
      </c>
      <c r="D46" s="22"/>
      <c r="E46" s="21"/>
    </row>
    <row r="47" spans="1:5" ht="12.75">
      <c r="A47" s="5"/>
      <c r="B47" s="10" t="s">
        <v>35</v>
      </c>
      <c r="C47" s="4" t="s">
        <v>39</v>
      </c>
      <c r="D47" s="22"/>
      <c r="E47" s="21"/>
    </row>
    <row r="48" spans="1:5" ht="81" customHeight="1">
      <c r="A48" s="63"/>
      <c r="B48" s="62" t="s">
        <v>201</v>
      </c>
      <c r="C48" s="47" t="s">
        <v>39</v>
      </c>
      <c r="D48" s="83" t="s">
        <v>197</v>
      </c>
      <c r="E48" s="84"/>
    </row>
    <row r="49" spans="1:56" s="30" customFormat="1" ht="12.75">
      <c r="A49" s="44"/>
      <c r="B49" s="46"/>
      <c r="C49" s="48"/>
      <c r="D49" s="49" t="s">
        <v>196</v>
      </c>
      <c r="E49" s="50" t="s">
        <v>173</v>
      </c>
      <c r="F49" s="64"/>
      <c r="G49" s="65"/>
      <c r="H49" s="65"/>
      <c r="I49" s="65"/>
      <c r="J49" s="65"/>
      <c r="K49" s="65"/>
      <c r="L49" s="65"/>
      <c r="M49" s="65"/>
      <c r="N49" s="65"/>
      <c r="O49" s="65"/>
      <c r="P49" s="65"/>
      <c r="Q49" s="65"/>
      <c r="R49" s="65"/>
      <c r="S49" s="65"/>
      <c r="T49" s="65"/>
      <c r="U49" s="65"/>
      <c r="V49" s="65"/>
      <c r="W49" s="65"/>
      <c r="X49" s="65"/>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row>
    <row r="50" spans="1:5" ht="12.75">
      <c r="A50" s="5"/>
      <c r="B50" s="6"/>
      <c r="C50" s="4" t="s">
        <v>39</v>
      </c>
      <c r="D50" s="22"/>
      <c r="E50" s="21"/>
    </row>
    <row r="51" spans="1:5" ht="45" customHeight="1">
      <c r="A51" s="5"/>
      <c r="B51" s="23" t="s">
        <v>51</v>
      </c>
      <c r="C51" s="4" t="s">
        <v>39</v>
      </c>
      <c r="D51" s="24" t="s">
        <v>111</v>
      </c>
      <c r="E51" s="71"/>
    </row>
    <row r="52" spans="1:17" ht="58.5" customHeight="1">
      <c r="A52" s="5"/>
      <c r="B52" s="6" t="s">
        <v>52</v>
      </c>
      <c r="C52" s="74" t="s">
        <v>203</v>
      </c>
      <c r="D52" s="24" t="s">
        <v>114</v>
      </c>
      <c r="E52" s="71"/>
      <c r="G52">
        <f>SUM(K52,L52,M52,N52,O52,P52,Q52)</f>
        <v>0</v>
      </c>
      <c r="J52">
        <v>10</v>
      </c>
      <c r="K52">
        <f>IF(C52="FS",(1*J52),IF(C52="N",(0*J52),""))</f>
      </c>
      <c r="L52">
        <f>IF(C52="PS",(0.3*J52),IF(C52="N",(0*J52),""))</f>
      </c>
      <c r="M52">
        <f>IF(C52="NS",(0*J52),IF(C52="N",(0*J52),""))</f>
      </c>
      <c r="N52">
        <f>IF(C52="PE",(0.5*J52),IF(C52="N",(0*J52),""))</f>
      </c>
      <c r="O52">
        <f>IF(C52="FE",(0.8*J52),IF(C52="N",(0*J52),""))</f>
      </c>
      <c r="P52">
        <f>IF(C52="Y",(-1*J52),IF(C52="y",(-1*J52),""))</f>
      </c>
      <c r="Q52">
        <f>IF(C52="N",(1*J52),IF(C52="n",(1*J52),""))</f>
      </c>
    </row>
    <row r="53" spans="1:17" ht="57.75" customHeight="1">
      <c r="A53" s="5"/>
      <c r="B53" s="6" t="s">
        <v>7</v>
      </c>
      <c r="C53" s="74" t="s">
        <v>203</v>
      </c>
      <c r="D53" s="66" t="s">
        <v>11</v>
      </c>
      <c r="E53" s="71"/>
      <c r="G53">
        <f>SUM(K53,L53,M53,N53,O53,P53,Q53)</f>
        <v>0</v>
      </c>
      <c r="J53">
        <v>5</v>
      </c>
      <c r="K53">
        <f>IF(C53="FS",(1*J53),IF(C53="N",(0*J53),""))</f>
      </c>
      <c r="L53">
        <f>IF(C53="PS",(0.3*J53),IF(C53="N",(0*J53),""))</f>
      </c>
      <c r="M53">
        <f>IF(C53="NS",(0*J53),IF(C53="N",(0*J53),""))</f>
      </c>
      <c r="N53">
        <f>IF(C53="PE",(0.5*J53),IF(C53="N",(0*J53),""))</f>
      </c>
      <c r="O53">
        <f>IF(C53="FE",(0.8*J53),IF(C53="N",(0*J53),""))</f>
      </c>
      <c r="P53">
        <f>IF(C53="Y",(1*J53),IF(C53="N",(0*J53),""))</f>
      </c>
      <c r="Q53">
        <f>IF(C53="N",(0*J53),IF(C53="n",(0*J53),""))</f>
      </c>
    </row>
    <row r="54" spans="1:17" ht="57.75" customHeight="1">
      <c r="A54" s="5"/>
      <c r="B54" s="6" t="s">
        <v>8</v>
      </c>
      <c r="C54" s="74" t="s">
        <v>203</v>
      </c>
      <c r="D54" s="24" t="s">
        <v>177</v>
      </c>
      <c r="E54" s="52" t="s">
        <v>176</v>
      </c>
      <c r="G54">
        <f>SUM(K54,L54,M54,N54,O54,P54,Q54)</f>
        <v>0</v>
      </c>
      <c r="J54">
        <v>5</v>
      </c>
      <c r="K54">
        <f>IF(C54="FS",(1*J54),IF(C54="N",(0*J54),""))</f>
      </c>
      <c r="L54">
        <f>IF(C54="PS",(0.3*J54),IF(C54="N",(0*J54),""))</f>
      </c>
      <c r="M54">
        <f>IF(C54="NS",(0*J54),IF(C54="N",(0*J54),""))</f>
      </c>
      <c r="N54">
        <f>IF(C54="PE",(0.5*J54),IF(C54="N",(0*J54),""))</f>
      </c>
      <c r="O54">
        <f>IF(C54="FE",(0.8*J54),IF(C54="N",(0*J54),""))</f>
      </c>
      <c r="P54">
        <f>IF(C54="Y",(1*J54),IF(C54="N",(0*J54),""))</f>
      </c>
      <c r="Q54">
        <f>IF(C54="N",(0*J54),IF(C54="n",(0*J54),""))</f>
      </c>
    </row>
    <row r="55" spans="1:17" ht="44.25" customHeight="1">
      <c r="A55" s="5"/>
      <c r="B55" s="6" t="s">
        <v>97</v>
      </c>
      <c r="C55" s="74" t="s">
        <v>203</v>
      </c>
      <c r="D55" s="22"/>
      <c r="E55" s="71"/>
      <c r="G55">
        <f>SUM(K55,L55,M55,N55,O55,P55,Q55)</f>
        <v>0</v>
      </c>
      <c r="J55">
        <v>1</v>
      </c>
      <c r="K55">
        <f>IF(C55="FS",(1*J55),IF(C55="N",(0*J55),""))</f>
      </c>
      <c r="L55">
        <f>IF(C55="PS",(0.3*J55),IF(C55="N",(0*J55),""))</f>
      </c>
      <c r="M55">
        <f>IF(C55="NS",(0*J55),IF(C55="N",(0*J55),""))</f>
      </c>
      <c r="N55">
        <f>IF(C55="PE",(0.5*J55),IF(C55="N",(0*J55),""))</f>
      </c>
      <c r="O55">
        <f>IF(C55="FE",(0.8*J55),IF(C55="N",(0*J55),""))</f>
      </c>
      <c r="P55">
        <f>IF(C55="Y",(1*J55),IF(C55="N",(0*J55),""))</f>
      </c>
      <c r="Q55">
        <f>IF(C55="N",(0*J55),IF(C55="n",(0*J55),""))</f>
      </c>
    </row>
    <row r="56" spans="2:17" ht="55.5" customHeight="1">
      <c r="B56" s="6" t="s">
        <v>53</v>
      </c>
      <c r="C56" s="74" t="s">
        <v>203</v>
      </c>
      <c r="D56" s="24" t="s">
        <v>112</v>
      </c>
      <c r="E56" s="71"/>
      <c r="G56">
        <f>SUM(K56,L56,M56,N56,O56,P56,Q56)</f>
        <v>0</v>
      </c>
      <c r="J56">
        <v>5</v>
      </c>
      <c r="K56">
        <f>IF(C56="FS",(1*J56),IF(C56="N",(0*J56),""))</f>
      </c>
      <c r="L56">
        <f>IF(C56="PS",(0.3*J56),IF(C56="N",(0*J56),""))</f>
      </c>
      <c r="M56">
        <f>IF(C56="NS",(0*J56),IF(C56="N",(0*J56),""))</f>
      </c>
      <c r="N56">
        <f>IF(C56="PE",(0.5*J56),IF(C56="N",(0*J56),""))</f>
      </c>
      <c r="O56">
        <f>IF(C56="FE",(0.8*J56),IF(C56="N",(0*J56),""))</f>
      </c>
      <c r="P56">
        <f>IF(C56="Y",(1*J56),IF(C56="N",(0*J56),""))</f>
      </c>
      <c r="Q56">
        <f>IF(C56="N",(0*J56),IF(C56="n",(0*J56),""))</f>
      </c>
    </row>
    <row r="57" spans="1:5" ht="12.75">
      <c r="A57" s="5"/>
      <c r="B57" s="6"/>
      <c r="C57" s="4" t="s">
        <v>39</v>
      </c>
      <c r="D57" s="22"/>
      <c r="E57" s="71"/>
    </row>
    <row r="58" spans="1:5" ht="12.75">
      <c r="A58" s="5"/>
      <c r="B58" s="16" t="s">
        <v>93</v>
      </c>
      <c r="C58" s="4" t="s">
        <v>39</v>
      </c>
      <c r="D58" s="22"/>
      <c r="E58" s="71"/>
    </row>
    <row r="59" spans="1:5" ht="12.75">
      <c r="A59" s="5"/>
      <c r="B59" s="6"/>
      <c r="C59" s="4" t="s">
        <v>39</v>
      </c>
      <c r="D59" s="22"/>
      <c r="E59" s="71"/>
    </row>
    <row r="60" spans="2:5" ht="12.75" customHeight="1">
      <c r="B60" s="15" t="s">
        <v>34</v>
      </c>
      <c r="C60" s="4" t="s">
        <v>39</v>
      </c>
      <c r="D60" s="22"/>
      <c r="E60" s="71"/>
    </row>
    <row r="61" spans="1:17" ht="57.75" customHeight="1">
      <c r="A61" s="5"/>
      <c r="B61" s="6" t="s">
        <v>103</v>
      </c>
      <c r="C61" s="74" t="s">
        <v>203</v>
      </c>
      <c r="D61" s="24" t="s">
        <v>113</v>
      </c>
      <c r="E61" s="71"/>
      <c r="G61">
        <f>SUM(K61,L61,M61,N61,O61,P61,Q61)</f>
        <v>0</v>
      </c>
      <c r="J61">
        <v>5</v>
      </c>
      <c r="K61">
        <f>IF(C61="FS",(1*J61),IF(C61="N",(0*J61),""))</f>
      </c>
      <c r="L61">
        <f>IF(C61="PS",(0.3*J61),IF(C61="N",(0*J61),""))</f>
      </c>
      <c r="M61">
        <f>IF(C61="NS",(0*J61),IF(C61="N",(0*J61),""))</f>
      </c>
      <c r="N61">
        <f>IF(C61="PE",(0.5*J61),IF(C61="N",(0*J61),""))</f>
      </c>
      <c r="O61">
        <f>IF(C61="FE",(0.8*J61),IF(C61="N",(0*J61),""))</f>
      </c>
      <c r="P61">
        <f>IF(C61="Y",(1*J61),IF(C61="N",(0*J61),""))</f>
      </c>
      <c r="Q61">
        <f>IF(C61="N",(0*J61),IF(C61="n",(0*J61),""))</f>
      </c>
    </row>
    <row r="62" spans="2:17" ht="25.5">
      <c r="B62" s="6" t="s">
        <v>96</v>
      </c>
      <c r="C62" s="74" t="s">
        <v>203</v>
      </c>
      <c r="D62" s="22"/>
      <c r="E62" s="71"/>
      <c r="G62">
        <f>SUM(K62,L62,M62,N62,O62,P62,Q62)</f>
        <v>0</v>
      </c>
      <c r="J62">
        <v>1</v>
      </c>
      <c r="K62">
        <f>IF(C62="FS",(1*J62),IF(C62="N",(0*J62),""))</f>
      </c>
      <c r="L62">
        <f>IF(C62="PS",(0.3*J62),IF(C62="N",(0*J62),""))</f>
      </c>
      <c r="M62">
        <f>IF(C62="NS",(0*J62),IF(C62="N",(0*J62),""))</f>
      </c>
      <c r="N62">
        <f>IF(C62="PE",(0.5*J62),IF(C62="N",(0*J62),""))</f>
      </c>
      <c r="O62">
        <f>IF(C62="FE",(0.8*J62),IF(C62="N",(0*J62),""))</f>
      </c>
      <c r="P62">
        <f>IF(C62="Y",(1*J62),IF(C62="N",(0*J62),""))</f>
      </c>
      <c r="Q62">
        <f>IF(C62="N",(0*J62),IF(C62="n",(0*J62),""))</f>
      </c>
    </row>
    <row r="63" spans="1:5" ht="12.75">
      <c r="A63" s="5"/>
      <c r="B63" s="6"/>
      <c r="C63" s="4" t="s">
        <v>39</v>
      </c>
      <c r="D63" s="22"/>
      <c r="E63" s="71"/>
    </row>
    <row r="64" spans="2:5" ht="12.75" customHeight="1">
      <c r="B64" s="15" t="s">
        <v>94</v>
      </c>
      <c r="C64" s="4" t="s">
        <v>39</v>
      </c>
      <c r="D64" s="22"/>
      <c r="E64" s="71"/>
    </row>
    <row r="65" spans="1:17" ht="43.5" customHeight="1">
      <c r="A65" s="5"/>
      <c r="B65" s="6" t="s">
        <v>95</v>
      </c>
      <c r="C65" s="74" t="s">
        <v>203</v>
      </c>
      <c r="D65" s="24" t="s">
        <v>115</v>
      </c>
      <c r="E65" s="71"/>
      <c r="G65">
        <f>SUM(K65,L65,M65,N65,O65,P65,Q65)</f>
        <v>0</v>
      </c>
      <c r="J65">
        <v>3</v>
      </c>
      <c r="K65">
        <f>IF(C65="FS",(1*J65),IF(C65="N",(0*J65),""))</f>
      </c>
      <c r="L65">
        <f>IF(C65="PS",(0.3*J65),IF(C65="N",(0*J65),""))</f>
      </c>
      <c r="M65">
        <f>IF(C65="NS",(0*J65),IF(C65="N",(0*J65),""))</f>
      </c>
      <c r="N65">
        <f>IF(C65="PE",(0.5*J65),IF(C65="N",(0*J65),""))</f>
      </c>
      <c r="O65">
        <f>IF(C65="FE",(0.8*J65),IF(C65="N",(0*J65),""))</f>
      </c>
      <c r="P65">
        <f>IF(C65="Y",(1*J65),IF(C65="N",(0*J65),""))</f>
      </c>
      <c r="Q65">
        <f>IF(C65="N",(0*J65),IF(C65="n",(0*J65),""))</f>
      </c>
    </row>
    <row r="66" spans="1:5" ht="12.75">
      <c r="A66" s="5"/>
      <c r="B66" s="6"/>
      <c r="C66" s="4" t="s">
        <v>39</v>
      </c>
      <c r="D66" s="22"/>
      <c r="E66" s="71"/>
    </row>
    <row r="67" spans="2:5" ht="45.75" customHeight="1">
      <c r="B67" s="25" t="s">
        <v>92</v>
      </c>
      <c r="C67" s="4" t="s">
        <v>39</v>
      </c>
      <c r="D67" s="24" t="s">
        <v>116</v>
      </c>
      <c r="E67" s="71"/>
    </row>
    <row r="68" spans="1:17" ht="68.25" customHeight="1">
      <c r="A68" s="5"/>
      <c r="B68" s="6" t="s">
        <v>142</v>
      </c>
      <c r="C68" s="74" t="s">
        <v>203</v>
      </c>
      <c r="D68" s="24" t="s">
        <v>143</v>
      </c>
      <c r="E68" s="52" t="s">
        <v>178</v>
      </c>
      <c r="G68">
        <f>SUM(K68,L68,M68,N68,O68,P68,Q68)</f>
        <v>0</v>
      </c>
      <c r="J68">
        <v>1</v>
      </c>
      <c r="K68">
        <f>IF(C68="FS",(1*J68),IF(C68="N",(0*J68),""))</f>
      </c>
      <c r="L68">
        <f>IF(C68="PS",(0.3*J68),IF(C68="N",(0*J68),""))</f>
      </c>
      <c r="M68">
        <f>IF(C68="NS",(0*J68),IF(C68="N",(0*J68),""))</f>
      </c>
      <c r="N68">
        <f>IF(C68="PE",(0.5*J68),IF(C68="N",(0*J68),""))</f>
      </c>
      <c r="O68">
        <f>IF(C68="FE",(0.8*J68),IF(C68="N",(0*J68),""))</f>
      </c>
      <c r="P68">
        <f>IF(C68="Y",(1*J68),IF(C68="N",(0*J68),""))</f>
      </c>
      <c r="Q68">
        <f>IF(C68="N",(0*J68),IF(C68="n",(0*J68),""))</f>
      </c>
    </row>
    <row r="69" spans="1:17" ht="56.25" customHeight="1">
      <c r="A69" s="5"/>
      <c r="B69" s="6" t="s">
        <v>91</v>
      </c>
      <c r="C69" s="74" t="s">
        <v>203</v>
      </c>
      <c r="D69" s="24" t="s">
        <v>141</v>
      </c>
      <c r="E69" s="52" t="s">
        <v>179</v>
      </c>
      <c r="G69">
        <f>SUM(K69,L69,M69,N69,O69,P69,Q69)</f>
        <v>0</v>
      </c>
      <c r="J69">
        <v>5</v>
      </c>
      <c r="K69">
        <f>IF(C69="FS",(1*J69),IF(C69="N",(0*J69),""))</f>
      </c>
      <c r="L69">
        <f>IF(C69="PS",(0.3*J69),IF(C69="N",(0*J69),""))</f>
      </c>
      <c r="M69">
        <f>IF(C69="NS",(0*J69),IF(C69="N",(0*J69),""))</f>
      </c>
      <c r="N69">
        <f>IF(C69="PE",(0.5*J69),IF(C69="N",(0*J69),""))</f>
      </c>
      <c r="O69">
        <f>IF(C69="FE",(0.8*J69),IF(C69="N",(0*J69),""))</f>
      </c>
      <c r="P69">
        <f>IF(C69="Y",(1*J69),IF(C69="N",(0*J69),""))</f>
      </c>
      <c r="Q69">
        <f>IF(C69="N",(0*J69),IF(C69="n",(0*J69),""))</f>
      </c>
    </row>
    <row r="70" spans="2:5" ht="12.75">
      <c r="B70" s="6"/>
      <c r="C70" s="4" t="s">
        <v>39</v>
      </c>
      <c r="D70" s="22"/>
      <c r="E70" s="71"/>
    </row>
    <row r="71" spans="1:5" ht="45.75" customHeight="1">
      <c r="A71" s="5"/>
      <c r="B71" s="67" t="s">
        <v>50</v>
      </c>
      <c r="C71" s="4" t="s">
        <v>39</v>
      </c>
      <c r="D71" s="24" t="s">
        <v>117</v>
      </c>
      <c r="E71" s="71"/>
    </row>
    <row r="72" spans="1:17" ht="44.25" customHeight="1">
      <c r="A72" s="5"/>
      <c r="B72" s="6" t="s">
        <v>169</v>
      </c>
      <c r="C72" s="74" t="s">
        <v>203</v>
      </c>
      <c r="D72" s="22"/>
      <c r="E72" s="71"/>
      <c r="G72">
        <f>SUM(K72,L72,M72,N72,O72,P72,Q72)</f>
        <v>0</v>
      </c>
      <c r="J72">
        <v>1</v>
      </c>
      <c r="K72">
        <f>IF(C72="FS",(1*J72),IF(C72="N",(0*J72),""))</f>
      </c>
      <c r="L72">
        <f>IF(C72="PS",(0.3*J72),IF(C72="N",(0*J72),""))</f>
      </c>
      <c r="M72">
        <f>IF(C72="NS",(0*J72),IF(C72="N",(0*J72),""))</f>
      </c>
      <c r="N72">
        <f>IF(C72="PE",(0.5*J72),IF(C72="N",(0*J72),""))</f>
      </c>
      <c r="O72">
        <f>IF(C72="FE",(0.8*J72),IF(C72="N",(0*J72),""))</f>
      </c>
      <c r="P72">
        <f>IF(C72="Y",(1*J72),IF(C72="N",(0*J72),""))</f>
      </c>
      <c r="Q72">
        <f>IF(C72="N",(0*J72),IF(C72="n",(0*J72),""))</f>
      </c>
    </row>
    <row r="73" spans="1:17" ht="100.5" customHeight="1">
      <c r="A73" s="5"/>
      <c r="B73" s="6" t="s">
        <v>10</v>
      </c>
      <c r="C73" s="74" t="s">
        <v>203</v>
      </c>
      <c r="D73" s="24" t="s">
        <v>170</v>
      </c>
      <c r="E73" s="52" t="s">
        <v>9</v>
      </c>
      <c r="G73">
        <f>SUM(K73,L73,M73,N73,O73,P73,Q73)</f>
        <v>0</v>
      </c>
      <c r="J73">
        <v>5</v>
      </c>
      <c r="K73">
        <f>IF(C73="FS",(1*J73),IF(C73="N",(0*J73),""))</f>
      </c>
      <c r="L73">
        <f>IF(C73="PS",(0.3*J73),IF(C73="N",(0*J73),""))</f>
      </c>
      <c r="M73">
        <f>IF(C73="NS",(0*J73),IF(C73="N",(0*J73),""))</f>
      </c>
      <c r="N73">
        <f>IF(C73="PE",(0.5*J73),IF(C73="N",(0*J73),""))</f>
      </c>
      <c r="O73">
        <f>IF(C73="FE",(0.8*J73),IF(C73="N",(0*J73),""))</f>
      </c>
      <c r="P73">
        <f>IF(C73="Y",(1*J73),IF(C73="N",(0*J73),""))</f>
      </c>
      <c r="Q73">
        <f>IF(C73="N",(0*J73),IF(C73="n",(0*J73),""))</f>
      </c>
    </row>
    <row r="74" spans="2:5" ht="12.75">
      <c r="B74" s="6"/>
      <c r="C74" s="4" t="s">
        <v>39</v>
      </c>
      <c r="D74" s="22"/>
      <c r="E74" s="21"/>
    </row>
    <row r="75" spans="2:5" ht="12.75">
      <c r="B75" s="10" t="s">
        <v>36</v>
      </c>
      <c r="C75" s="4" t="s">
        <v>39</v>
      </c>
      <c r="D75" s="22"/>
      <c r="E75" s="21"/>
    </row>
    <row r="76" spans="1:5" ht="59.25" customHeight="1">
      <c r="A76" s="30"/>
      <c r="B76" s="31" t="s">
        <v>72</v>
      </c>
      <c r="C76" s="34" t="s">
        <v>39</v>
      </c>
      <c r="D76" s="81" t="s">
        <v>12</v>
      </c>
      <c r="E76" s="82"/>
    </row>
    <row r="77" spans="2:5" ht="12.75">
      <c r="B77" s="6"/>
      <c r="C77" s="4" t="s">
        <v>39</v>
      </c>
      <c r="D77" s="22"/>
      <c r="E77" s="21"/>
    </row>
    <row r="78" spans="2:5" ht="12.75">
      <c r="B78" s="6"/>
      <c r="C78" s="4" t="s">
        <v>39</v>
      </c>
      <c r="D78" s="22"/>
      <c r="E78" s="71"/>
    </row>
    <row r="79" spans="1:5" ht="43.5" customHeight="1">
      <c r="A79" s="5"/>
      <c r="B79" s="6" t="s">
        <v>73</v>
      </c>
      <c r="C79" s="4" t="s">
        <v>39</v>
      </c>
      <c r="D79" s="24" t="s">
        <v>118</v>
      </c>
      <c r="E79" s="71"/>
    </row>
    <row r="80" spans="2:17" ht="12.75">
      <c r="B80" s="6" t="s">
        <v>75</v>
      </c>
      <c r="C80" s="74" t="s">
        <v>203</v>
      </c>
      <c r="D80" s="22"/>
      <c r="E80" s="71"/>
      <c r="G80">
        <f aca="true" t="shared" si="8" ref="G80:G96">SUM(K80,L80,M80,N80,O80,P80,Q80)</f>
        <v>0</v>
      </c>
      <c r="J80">
        <v>3</v>
      </c>
      <c r="K80">
        <f aca="true" t="shared" si="9" ref="K80:K96">IF(C80="FS",(1*J80),IF(C80="N",(0*J80),""))</f>
      </c>
      <c r="L80">
        <f aca="true" t="shared" si="10" ref="L80:L96">IF(C80="PS",(0.3*J80),IF(C80="N",(0*J80),""))</f>
      </c>
      <c r="M80">
        <f aca="true" t="shared" si="11" ref="M80:M96">IF(C80="NS",(0*J80),IF(C80="N",(0*J80),""))</f>
      </c>
      <c r="N80">
        <f aca="true" t="shared" si="12" ref="N80:N96">IF(C80="PE",(0.5*J80),IF(C80="N",(0*J80),""))</f>
      </c>
      <c r="O80">
        <f aca="true" t="shared" si="13" ref="O80:O96">IF(C80="FE",(0.8*J80),IF(C80="N",(0*J80),""))</f>
      </c>
      <c r="P80">
        <f aca="true" t="shared" si="14" ref="P80:P96">IF(C80="Y",(1*J80),IF(C80="N",(0*J80),""))</f>
      </c>
      <c r="Q80">
        <f aca="true" t="shared" si="15" ref="Q80:Q96">IF(C80="N",(0*J80),IF(C80="n",(0*J80),""))</f>
      </c>
    </row>
    <row r="81" spans="2:17" ht="12.75">
      <c r="B81" s="6" t="s">
        <v>74</v>
      </c>
      <c r="C81" s="74" t="s">
        <v>203</v>
      </c>
      <c r="D81" s="22"/>
      <c r="E81" s="71"/>
      <c r="G81">
        <f t="shared" si="8"/>
        <v>0</v>
      </c>
      <c r="J81">
        <v>3</v>
      </c>
      <c r="K81">
        <f t="shared" si="9"/>
      </c>
      <c r="L81">
        <f t="shared" si="10"/>
      </c>
      <c r="M81">
        <f t="shared" si="11"/>
      </c>
      <c r="N81">
        <f t="shared" si="12"/>
      </c>
      <c r="O81">
        <f t="shared" si="13"/>
      </c>
      <c r="P81">
        <f t="shared" si="14"/>
      </c>
      <c r="Q81">
        <f t="shared" si="15"/>
      </c>
    </row>
    <row r="82" spans="2:17" ht="12.75">
      <c r="B82" s="6" t="s">
        <v>76</v>
      </c>
      <c r="C82" s="74" t="s">
        <v>203</v>
      </c>
      <c r="D82" s="22"/>
      <c r="E82" s="71"/>
      <c r="G82">
        <f t="shared" si="8"/>
        <v>0</v>
      </c>
      <c r="J82">
        <v>3</v>
      </c>
      <c r="K82">
        <f t="shared" si="9"/>
      </c>
      <c r="L82">
        <f t="shared" si="10"/>
      </c>
      <c r="M82">
        <f t="shared" si="11"/>
      </c>
      <c r="N82">
        <f t="shared" si="12"/>
      </c>
      <c r="O82">
        <f t="shared" si="13"/>
      </c>
      <c r="P82">
        <f t="shared" si="14"/>
      </c>
      <c r="Q82">
        <f t="shared" si="15"/>
      </c>
    </row>
    <row r="83" spans="2:17" ht="12.75">
      <c r="B83" s="6" t="s">
        <v>77</v>
      </c>
      <c r="C83" s="74" t="s">
        <v>203</v>
      </c>
      <c r="D83" s="22"/>
      <c r="E83" s="71"/>
      <c r="G83">
        <f t="shared" si="8"/>
        <v>0</v>
      </c>
      <c r="J83">
        <v>3</v>
      </c>
      <c r="K83">
        <f t="shared" si="9"/>
      </c>
      <c r="L83">
        <f t="shared" si="10"/>
      </c>
      <c r="M83">
        <f t="shared" si="11"/>
      </c>
      <c r="N83">
        <f t="shared" si="12"/>
      </c>
      <c r="O83">
        <f t="shared" si="13"/>
      </c>
      <c r="P83">
        <f t="shared" si="14"/>
      </c>
      <c r="Q83">
        <f t="shared" si="15"/>
      </c>
    </row>
    <row r="84" spans="2:17" ht="12.75">
      <c r="B84" s="6" t="s">
        <v>78</v>
      </c>
      <c r="C84" s="74" t="s">
        <v>203</v>
      </c>
      <c r="D84" s="22"/>
      <c r="E84" s="71"/>
      <c r="G84">
        <f t="shared" si="8"/>
        <v>0</v>
      </c>
      <c r="J84">
        <v>3</v>
      </c>
      <c r="K84">
        <f t="shared" si="9"/>
      </c>
      <c r="L84">
        <f t="shared" si="10"/>
      </c>
      <c r="M84">
        <f t="shared" si="11"/>
      </c>
      <c r="N84">
        <f t="shared" si="12"/>
      </c>
      <c r="O84">
        <f t="shared" si="13"/>
      </c>
      <c r="P84">
        <f t="shared" si="14"/>
      </c>
      <c r="Q84">
        <f t="shared" si="15"/>
      </c>
    </row>
    <row r="85" spans="2:17" ht="12.75">
      <c r="B85" s="6" t="s">
        <v>79</v>
      </c>
      <c r="C85" s="74" t="s">
        <v>203</v>
      </c>
      <c r="D85" s="22"/>
      <c r="E85" s="71"/>
      <c r="G85">
        <f t="shared" si="8"/>
        <v>0</v>
      </c>
      <c r="J85">
        <v>3</v>
      </c>
      <c r="K85">
        <f t="shared" si="9"/>
      </c>
      <c r="L85">
        <f t="shared" si="10"/>
      </c>
      <c r="M85">
        <f t="shared" si="11"/>
      </c>
      <c r="N85">
        <f t="shared" si="12"/>
      </c>
      <c r="O85">
        <f t="shared" si="13"/>
      </c>
      <c r="P85">
        <f t="shared" si="14"/>
      </c>
      <c r="Q85">
        <f t="shared" si="15"/>
      </c>
    </row>
    <row r="86" spans="2:17" ht="12.75">
      <c r="B86" s="6" t="s">
        <v>80</v>
      </c>
      <c r="C86" s="74" t="s">
        <v>203</v>
      </c>
      <c r="D86" s="22"/>
      <c r="E86" s="71"/>
      <c r="G86">
        <f t="shared" si="8"/>
        <v>0</v>
      </c>
      <c r="J86">
        <v>3</v>
      </c>
      <c r="K86">
        <f t="shared" si="9"/>
      </c>
      <c r="L86">
        <f t="shared" si="10"/>
      </c>
      <c r="M86">
        <f t="shared" si="11"/>
      </c>
      <c r="N86">
        <f t="shared" si="12"/>
      </c>
      <c r="O86">
        <f t="shared" si="13"/>
      </c>
      <c r="P86">
        <f t="shared" si="14"/>
      </c>
      <c r="Q86">
        <f t="shared" si="15"/>
      </c>
    </row>
    <row r="87" spans="2:17" ht="12.75">
      <c r="B87" s="6" t="s">
        <v>81</v>
      </c>
      <c r="C87" s="74" t="s">
        <v>203</v>
      </c>
      <c r="D87" s="22"/>
      <c r="E87" s="71"/>
      <c r="G87">
        <f t="shared" si="8"/>
        <v>0</v>
      </c>
      <c r="J87">
        <v>3</v>
      </c>
      <c r="K87">
        <f t="shared" si="9"/>
      </c>
      <c r="L87">
        <f t="shared" si="10"/>
      </c>
      <c r="M87">
        <f t="shared" si="11"/>
      </c>
      <c r="N87">
        <f t="shared" si="12"/>
      </c>
      <c r="O87">
        <f t="shared" si="13"/>
      </c>
      <c r="P87">
        <f t="shared" si="14"/>
      </c>
      <c r="Q87">
        <f t="shared" si="15"/>
      </c>
    </row>
    <row r="88" spans="2:17" ht="12.75">
      <c r="B88" s="6" t="s">
        <v>82</v>
      </c>
      <c r="C88" s="74" t="s">
        <v>203</v>
      </c>
      <c r="D88" s="22"/>
      <c r="E88" s="71"/>
      <c r="G88">
        <f t="shared" si="8"/>
        <v>0</v>
      </c>
      <c r="J88">
        <v>3</v>
      </c>
      <c r="K88">
        <f t="shared" si="9"/>
      </c>
      <c r="L88">
        <f t="shared" si="10"/>
      </c>
      <c r="M88">
        <f t="shared" si="11"/>
      </c>
      <c r="N88">
        <f t="shared" si="12"/>
      </c>
      <c r="O88">
        <f t="shared" si="13"/>
      </c>
      <c r="P88">
        <f t="shared" si="14"/>
      </c>
      <c r="Q88">
        <f t="shared" si="15"/>
      </c>
    </row>
    <row r="89" spans="2:17" ht="12.75">
      <c r="B89" s="6" t="s">
        <v>84</v>
      </c>
      <c r="C89" s="74" t="s">
        <v>203</v>
      </c>
      <c r="D89" s="22"/>
      <c r="E89" s="71"/>
      <c r="G89">
        <f>SUM(K89,L89,M89,N89,O89,P89,Q89)</f>
        <v>0</v>
      </c>
      <c r="J89">
        <v>3</v>
      </c>
      <c r="K89">
        <f>IF(C89="FS",(1*J89),IF(C89="N",(0*J89),""))</f>
      </c>
      <c r="L89">
        <f>IF(C89="PS",(0.3*J89),IF(C89="N",(0*J89),""))</f>
      </c>
      <c r="M89">
        <f>IF(C89="NS",(0*J89),IF(C89="N",(0*J89),""))</f>
      </c>
      <c r="N89">
        <f>IF(C89="PE",(0.5*J89),IF(C89="N",(0*J89),""))</f>
      </c>
      <c r="O89">
        <f>IF(C89="FE",(0.8*J89),IF(C89="N",(0*J89),""))</f>
      </c>
      <c r="P89">
        <f>IF(C89="Y",(1*J89),IF(C89="N",(0*J89),""))</f>
      </c>
      <c r="Q89">
        <f>IF(C89="N",(0*J89),IF(C89="n",(0*J89),""))</f>
      </c>
    </row>
    <row r="90" spans="2:17" ht="12.75">
      <c r="B90" s="6" t="s">
        <v>83</v>
      </c>
      <c r="C90" s="74" t="s">
        <v>203</v>
      </c>
      <c r="D90" s="22"/>
      <c r="E90" s="71"/>
      <c r="G90">
        <f t="shared" si="8"/>
        <v>0</v>
      </c>
      <c r="J90">
        <v>3</v>
      </c>
      <c r="K90">
        <f t="shared" si="9"/>
      </c>
      <c r="L90">
        <f t="shared" si="10"/>
      </c>
      <c r="M90">
        <f t="shared" si="11"/>
      </c>
      <c r="N90">
        <f t="shared" si="12"/>
      </c>
      <c r="O90">
        <f t="shared" si="13"/>
      </c>
      <c r="P90">
        <f t="shared" si="14"/>
      </c>
      <c r="Q90">
        <f t="shared" si="15"/>
      </c>
    </row>
    <row r="91" spans="2:17" ht="12.75">
      <c r="B91" s="6" t="s">
        <v>87</v>
      </c>
      <c r="C91" s="74" t="s">
        <v>203</v>
      </c>
      <c r="D91" s="22"/>
      <c r="E91" s="71"/>
      <c r="G91">
        <f>SUM(K91,L91,M91,N91,O91,P91,Q91)</f>
        <v>0</v>
      </c>
      <c r="J91">
        <v>3</v>
      </c>
      <c r="K91">
        <f>IF(C91="FS",(1*J91),IF(C91="N",(0*J91),""))</f>
      </c>
      <c r="L91">
        <f>IF(C91="PS",(0.3*J91),IF(C91="N",(0*J91),""))</f>
      </c>
      <c r="M91">
        <f>IF(C91="NS",(0*J91),IF(C91="N",(0*J91),""))</f>
      </c>
      <c r="N91">
        <f>IF(C91="PE",(0.5*J91),IF(C91="N",(0*J91),""))</f>
      </c>
      <c r="O91">
        <f>IF(C91="FE",(0.8*J91),IF(C91="N",(0*J91),""))</f>
      </c>
      <c r="P91">
        <f>IF(C91="Y",(1*J91),IF(C91="N",(0*J91),""))</f>
      </c>
      <c r="Q91">
        <f>IF(C91="N",(0*J91),IF(C91="n",(0*J91),""))</f>
      </c>
    </row>
    <row r="92" spans="2:17" ht="12.75">
      <c r="B92" s="6" t="s">
        <v>85</v>
      </c>
      <c r="C92" s="74" t="s">
        <v>203</v>
      </c>
      <c r="D92" s="22"/>
      <c r="E92" s="71"/>
      <c r="G92">
        <f t="shared" si="8"/>
        <v>0</v>
      </c>
      <c r="J92">
        <v>3</v>
      </c>
      <c r="K92">
        <f t="shared" si="9"/>
      </c>
      <c r="L92">
        <f t="shared" si="10"/>
      </c>
      <c r="M92">
        <f t="shared" si="11"/>
      </c>
      <c r="N92">
        <f t="shared" si="12"/>
      </c>
      <c r="O92">
        <f t="shared" si="13"/>
      </c>
      <c r="P92">
        <f t="shared" si="14"/>
      </c>
      <c r="Q92">
        <f t="shared" si="15"/>
      </c>
    </row>
    <row r="93" spans="2:17" ht="12.75">
      <c r="B93" s="6" t="s">
        <v>86</v>
      </c>
      <c r="C93" s="74" t="s">
        <v>203</v>
      </c>
      <c r="D93" s="22"/>
      <c r="E93" s="71"/>
      <c r="G93">
        <f t="shared" si="8"/>
        <v>0</v>
      </c>
      <c r="J93">
        <v>3</v>
      </c>
      <c r="K93">
        <f t="shared" si="9"/>
      </c>
      <c r="L93">
        <f t="shared" si="10"/>
      </c>
      <c r="M93">
        <f t="shared" si="11"/>
      </c>
      <c r="N93">
        <f t="shared" si="12"/>
      </c>
      <c r="O93">
        <f t="shared" si="13"/>
      </c>
      <c r="P93">
        <f t="shared" si="14"/>
      </c>
      <c r="Q93">
        <f t="shared" si="15"/>
      </c>
    </row>
    <row r="94" spans="2:17" ht="12.75">
      <c r="B94" s="6" t="s">
        <v>88</v>
      </c>
      <c r="C94" s="74" t="s">
        <v>203</v>
      </c>
      <c r="D94" s="22"/>
      <c r="E94" s="71"/>
      <c r="G94">
        <f t="shared" si="8"/>
        <v>0</v>
      </c>
      <c r="J94">
        <v>3</v>
      </c>
      <c r="K94">
        <f t="shared" si="9"/>
      </c>
      <c r="L94">
        <f t="shared" si="10"/>
      </c>
      <c r="M94">
        <f t="shared" si="11"/>
      </c>
      <c r="N94">
        <f t="shared" si="12"/>
      </c>
      <c r="O94">
        <f t="shared" si="13"/>
      </c>
      <c r="P94">
        <f t="shared" si="14"/>
      </c>
      <c r="Q94">
        <f t="shared" si="15"/>
      </c>
    </row>
    <row r="95" spans="2:17" ht="22.5" customHeight="1">
      <c r="B95" s="6" t="s">
        <v>89</v>
      </c>
      <c r="C95" s="74" t="s">
        <v>203</v>
      </c>
      <c r="D95" s="22"/>
      <c r="E95" s="71"/>
      <c r="G95">
        <f t="shared" si="8"/>
        <v>0</v>
      </c>
      <c r="J95">
        <v>3</v>
      </c>
      <c r="K95">
        <f t="shared" si="9"/>
      </c>
      <c r="L95">
        <f t="shared" si="10"/>
      </c>
      <c r="M95">
        <f t="shared" si="11"/>
      </c>
      <c r="N95">
        <f t="shared" si="12"/>
      </c>
      <c r="O95">
        <f t="shared" si="13"/>
      </c>
      <c r="P95">
        <f t="shared" si="14"/>
      </c>
      <c r="Q95">
        <f t="shared" si="15"/>
      </c>
    </row>
    <row r="96" spans="2:17" ht="63.75">
      <c r="B96" s="6" t="s">
        <v>90</v>
      </c>
      <c r="C96" s="74" t="s">
        <v>203</v>
      </c>
      <c r="D96" s="22"/>
      <c r="E96" s="71"/>
      <c r="G96">
        <f t="shared" si="8"/>
        <v>0</v>
      </c>
      <c r="J96">
        <v>10</v>
      </c>
      <c r="K96">
        <f t="shared" si="9"/>
      </c>
      <c r="L96">
        <f t="shared" si="10"/>
      </c>
      <c r="M96">
        <f t="shared" si="11"/>
      </c>
      <c r="N96">
        <f t="shared" si="12"/>
      </c>
      <c r="O96">
        <f t="shared" si="13"/>
      </c>
      <c r="P96">
        <f t="shared" si="14"/>
      </c>
      <c r="Q96">
        <f t="shared" si="15"/>
      </c>
    </row>
    <row r="97" spans="2:5" ht="12.75">
      <c r="B97" s="6"/>
      <c r="C97" s="4" t="s">
        <v>39</v>
      </c>
      <c r="D97" s="22"/>
      <c r="E97" s="71"/>
    </row>
    <row r="98" spans="2:5" ht="12.75">
      <c r="B98" s="10" t="s">
        <v>36</v>
      </c>
      <c r="C98" s="4" t="s">
        <v>39</v>
      </c>
      <c r="D98" s="22"/>
      <c r="E98" s="21"/>
    </row>
    <row r="99" spans="1:5" ht="58.5" customHeight="1">
      <c r="A99" s="33"/>
      <c r="B99" s="35" t="s">
        <v>29</v>
      </c>
      <c r="C99" s="34" t="s">
        <v>39</v>
      </c>
      <c r="D99" s="89" t="s">
        <v>198</v>
      </c>
      <c r="E99" s="90"/>
    </row>
    <row r="100" spans="2:5" ht="12.75">
      <c r="B100" s="6"/>
      <c r="C100" s="4" t="s">
        <v>39</v>
      </c>
      <c r="D100" s="22"/>
      <c r="E100" s="71"/>
    </row>
    <row r="101" spans="1:17" ht="60" customHeight="1">
      <c r="A101" s="5"/>
      <c r="B101" s="6" t="s">
        <v>61</v>
      </c>
      <c r="C101" s="74" t="s">
        <v>203</v>
      </c>
      <c r="D101" s="24" t="s">
        <v>140</v>
      </c>
      <c r="E101" s="39" t="s">
        <v>167</v>
      </c>
      <c r="G101">
        <f>SUM(K101,L101,M101,N101,O101,P101,Q101)</f>
        <v>0</v>
      </c>
      <c r="J101">
        <v>10</v>
      </c>
      <c r="K101">
        <f>IF(C101="FS",(1*J101),IF(C101="N",(0*J101),""))</f>
      </c>
      <c r="L101">
        <f>IF(C101="PS",(0.3*J101),IF(C101="N",(0*J101),""))</f>
      </c>
      <c r="M101">
        <f>IF(C101="NS",(0*J101),IF(C101="N",(0*J101),""))</f>
      </c>
      <c r="N101">
        <f>IF(C101="PE",(0.5*J101),IF(C101="N",(0*J101),""))</f>
      </c>
      <c r="O101">
        <f>IF(C101="FE",(0.8*J101),IF(C101="N",(0*J101),""))</f>
      </c>
      <c r="P101">
        <f>IF(C101="Y",(1*J101),IF(C101="N",(0*J101),""))</f>
      </c>
      <c r="Q101">
        <f>IF(C101="N",(0*J101),IF(C101="n",(0*J101),""))</f>
      </c>
    </row>
    <row r="102" spans="2:17" ht="51">
      <c r="B102" s="6" t="s">
        <v>119</v>
      </c>
      <c r="C102" s="74" t="s">
        <v>203</v>
      </c>
      <c r="D102" s="24" t="s">
        <v>120</v>
      </c>
      <c r="E102" s="71"/>
      <c r="G102">
        <f>SUM(K102,L102,M102,N102,O102,P102,Q102)</f>
        <v>0</v>
      </c>
      <c r="J102">
        <v>10</v>
      </c>
      <c r="K102">
        <f>IF(C102="FS",(1*J102),IF(C102="N",(0*J102),""))</f>
      </c>
      <c r="L102">
        <f>IF(C102="PS",(0.3*J102),IF(C102="N",(0*J102),""))</f>
      </c>
      <c r="M102">
        <f>IF(C102="NS",(0*J102),IF(C102="N",(0*J102),""))</f>
      </c>
      <c r="N102">
        <f>IF(C102="PE",(0.5*J102),IF(C102="N",(0*J102),""))</f>
      </c>
      <c r="O102">
        <f>IF(C102="FE",(0.8*J102),IF(C102="N",(0*J102),""))</f>
      </c>
      <c r="P102">
        <f>IF(C102="Y",(1*J102),IF(C102="N",(0*J102),""))</f>
      </c>
      <c r="Q102">
        <f>IF(C102="N",(0*J102),IF(C102="n",(0*J102),""))</f>
      </c>
    </row>
    <row r="103" spans="2:5" ht="12.75">
      <c r="B103" s="6"/>
      <c r="C103" s="4" t="s">
        <v>39</v>
      </c>
      <c r="D103" s="22"/>
      <c r="E103" s="71"/>
    </row>
    <row r="104" spans="2:5" ht="12.75">
      <c r="B104" s="10" t="s">
        <v>36</v>
      </c>
      <c r="C104" s="4" t="s">
        <v>39</v>
      </c>
      <c r="D104" s="22"/>
      <c r="E104" s="21"/>
    </row>
    <row r="105" spans="1:5" ht="57.75" customHeight="1">
      <c r="A105" s="33"/>
      <c r="B105" s="35" t="s">
        <v>5</v>
      </c>
      <c r="C105" s="34" t="s">
        <v>39</v>
      </c>
      <c r="D105" s="89" t="s">
        <v>6</v>
      </c>
      <c r="E105" s="90"/>
    </row>
    <row r="106" spans="2:5" ht="12.75">
      <c r="B106" s="6"/>
      <c r="C106" s="4" t="s">
        <v>39</v>
      </c>
      <c r="D106" s="22"/>
      <c r="E106" s="21"/>
    </row>
    <row r="107" spans="1:17" ht="63" customHeight="1">
      <c r="A107" s="5"/>
      <c r="B107" s="6" t="s">
        <v>144</v>
      </c>
      <c r="C107" s="74" t="s">
        <v>203</v>
      </c>
      <c r="D107" s="24" t="s">
        <v>13</v>
      </c>
      <c r="E107" s="71"/>
      <c r="G107">
        <f>SUM(K107,L107,M107,N107,O107,P107,Q107)</f>
        <v>0</v>
      </c>
      <c r="J107">
        <v>5</v>
      </c>
      <c r="K107">
        <f>IF(C107="FS",(1*J107),IF(C107="N",(0*J107),""))</f>
      </c>
      <c r="L107">
        <f>IF(C107="PS",(0.3*J107),IF(C107="N",(0*J107),""))</f>
      </c>
      <c r="M107">
        <f>IF(C107="NS",(0*J107),IF(C107="N",(0*J107),""))</f>
      </c>
      <c r="N107">
        <f>IF(C107="PE",(0.5*J107),IF(C107="N",(0*J107),""))</f>
      </c>
      <c r="O107">
        <f>IF(C107="FE",(0.8*J107),IF(C107="N",(0*J107),""))</f>
      </c>
      <c r="P107">
        <f>IF(C107="Y",(1*J107),IF(C107="N",(0*J107),""))</f>
      </c>
      <c r="Q107">
        <f>IF(C107="N",(0*J107),IF(C107="n",(0*J107),""))</f>
      </c>
    </row>
    <row r="108" spans="2:17" ht="57" customHeight="1">
      <c r="B108" s="6" t="s">
        <v>145</v>
      </c>
      <c r="C108" s="74" t="s">
        <v>203</v>
      </c>
      <c r="D108" s="24" t="s">
        <v>146</v>
      </c>
      <c r="E108" s="71"/>
      <c r="G108">
        <f>SUM(K108,L108,M108,N108,O108,P108,Q108)</f>
        <v>0</v>
      </c>
      <c r="J108">
        <v>5</v>
      </c>
      <c r="K108">
        <f>IF(C108="FS",(1*J108),IF(C108="N",(0*J108),""))</f>
      </c>
      <c r="L108">
        <f>IF(C108="PS",(0.3*J108),IF(C108="N",(0*J108),""))</f>
      </c>
      <c r="M108">
        <f>IF(C108="NS",(0*J108),IF(C108="N",(0*J108),""))</f>
      </c>
      <c r="N108">
        <f>IF(C108="PE",(0.5*J108),IF(C108="N",(0*J108),""))</f>
      </c>
      <c r="O108">
        <f>IF(C108="FE",(0.8*J108),IF(C108="N",(0*J108),""))</f>
      </c>
      <c r="P108">
        <f>IF(C108="Y",(1*J108),IF(C108="N",(0*J108),""))</f>
      </c>
      <c r="Q108">
        <f>IF(C108="N",(0*J108),IF(C108="n",(0*J108),""))</f>
      </c>
    </row>
    <row r="109" spans="1:17" ht="25.5">
      <c r="A109" s="5"/>
      <c r="B109" s="6" t="s">
        <v>121</v>
      </c>
      <c r="C109" s="74" t="s">
        <v>203</v>
      </c>
      <c r="D109" s="24" t="s">
        <v>122</v>
      </c>
      <c r="E109" s="71"/>
      <c r="G109">
        <f>SUM(K109,L109,M109,N109,O109,P109,Q109)</f>
        <v>0</v>
      </c>
      <c r="J109">
        <v>5</v>
      </c>
      <c r="K109">
        <f>IF(C109="FS",(1*J109),IF(C109="N",(0*J109),""))</f>
      </c>
      <c r="L109">
        <f>IF(C109="PS",(0.3*J109),IF(C109="N",(0*J109),""))</f>
      </c>
      <c r="M109">
        <f>IF(C109="NS",(0*J109),IF(C109="N",(0*J109),""))</f>
      </c>
      <c r="N109">
        <f>IF(C109="PE",(0.5*J109),IF(C109="N",(0*J109),""))</f>
      </c>
      <c r="O109">
        <f>IF(C109="FE",(0.8*J109),IF(C109="N",(0*J109),""))</f>
      </c>
      <c r="P109">
        <f>IF(C109="Y",(1*J109),IF(C109="N",(0*J109),""))</f>
      </c>
      <c r="Q109">
        <f>IF(C109="N",(0*J109),IF(C109="n",(0*J109),""))</f>
      </c>
    </row>
    <row r="110" spans="2:5" ht="12.75">
      <c r="B110" s="6"/>
      <c r="C110" s="4" t="s">
        <v>39</v>
      </c>
      <c r="D110" s="22"/>
      <c r="E110" s="71"/>
    </row>
    <row r="111" spans="2:5" ht="12.75">
      <c r="B111" s="10" t="s">
        <v>36</v>
      </c>
      <c r="C111" s="4" t="s">
        <v>39</v>
      </c>
      <c r="D111" s="22"/>
      <c r="E111" s="21"/>
    </row>
    <row r="112" spans="1:5" ht="69.75" customHeight="1">
      <c r="A112" s="33"/>
      <c r="B112" s="35" t="s">
        <v>32</v>
      </c>
      <c r="C112" s="34" t="s">
        <v>39</v>
      </c>
      <c r="D112" s="89" t="s">
        <v>195</v>
      </c>
      <c r="E112" s="90"/>
    </row>
    <row r="113" spans="1:5" ht="12.75">
      <c r="A113" s="5"/>
      <c r="B113" s="6"/>
      <c r="C113" s="4" t="s">
        <v>39</v>
      </c>
      <c r="D113" s="22"/>
      <c r="E113" s="21"/>
    </row>
    <row r="114" spans="1:17" ht="47.25" customHeight="1">
      <c r="A114" s="5"/>
      <c r="B114" s="6" t="s">
        <v>213</v>
      </c>
      <c r="C114" s="74" t="s">
        <v>203</v>
      </c>
      <c r="D114" s="22"/>
      <c r="E114" s="71"/>
      <c r="G114">
        <f>SUM(K114,L114,M114,N114,O114,P114,Q114)</f>
        <v>0</v>
      </c>
      <c r="J114">
        <v>1</v>
      </c>
      <c r="K114">
        <f>IF(C114="FS",(1*J114),IF(C114="N",(0*J114),""))</f>
      </c>
      <c r="L114">
        <f>IF(C114="PS",(0.3*J114),IF(C114="N",(0*J114),""))</f>
      </c>
      <c r="M114">
        <f>IF(C114="NS",(0*J114),IF(C114="N",(0*J114),""))</f>
      </c>
      <c r="N114">
        <f>IF(C114="PE",(0.5*J114),IF(C114="N",(0*J114),""))</f>
      </c>
      <c r="O114">
        <f>IF(C114="FE",(0.8*J114),IF(C114="N",(0*J114),""))</f>
      </c>
      <c r="P114">
        <f>IF(C114="Y",(1*J114),IF(C114="N",(0*J114),""))</f>
      </c>
      <c r="Q114">
        <f>IF(C114="N",(0*J114),IF(C114="n",(0*J114),""))</f>
      </c>
    </row>
    <row r="115" spans="1:17" ht="47.25" customHeight="1">
      <c r="A115" s="5"/>
      <c r="B115" s="6" t="s">
        <v>98</v>
      </c>
      <c r="C115" s="74" t="s">
        <v>203</v>
      </c>
      <c r="D115" s="22"/>
      <c r="E115" s="71"/>
      <c r="G115">
        <f>SUM(K115,L115,M115,N115,O115,P115,Q115)</f>
        <v>0</v>
      </c>
      <c r="J115">
        <v>1</v>
      </c>
      <c r="K115">
        <f>IF(C115="FS",(1*J115),IF(C115="N",(0*J115),""))</f>
      </c>
      <c r="L115">
        <f>IF(C115="PS",(0.3*J115),IF(C115="N",(0*J115),""))</f>
      </c>
      <c r="M115">
        <f>IF(C115="NS",(0*J115),IF(C115="N",(0*J115),""))</f>
      </c>
      <c r="N115">
        <f>IF(C115="PE",(0.5*J115),IF(C115="N",(0*J115),""))</f>
      </c>
      <c r="O115">
        <f>IF(C115="FE",(0.8*J115),IF(C115="N",(0*J115),""))</f>
      </c>
      <c r="P115">
        <f>IF(C115="Y",(1*J115),IF(C115="N",(0*J115),""))</f>
      </c>
      <c r="Q115">
        <f>IF(C115="N",(0*J115),IF(C115="n",(0*J115),""))</f>
      </c>
    </row>
    <row r="116" spans="1:17" ht="56.25" customHeight="1">
      <c r="A116" s="5"/>
      <c r="B116" s="6" t="s">
        <v>99</v>
      </c>
      <c r="C116" s="74" t="s">
        <v>203</v>
      </c>
      <c r="D116" s="66" t="s">
        <v>218</v>
      </c>
      <c r="E116" s="71"/>
      <c r="G116">
        <f>SUM(K116,L116,M116,N116,O116,P116,Q116)</f>
        <v>0</v>
      </c>
      <c r="J116">
        <v>10</v>
      </c>
      <c r="K116">
        <f>IF(C116="FS",(1*J116),IF(C116="N",(0*J116),""))</f>
      </c>
      <c r="L116">
        <f>IF(C116="PS",(0.3*J116),IF(C116="N",(0*J116),""))</f>
      </c>
      <c r="M116">
        <f>IF(C116="NS",(0*J116),IF(C116="N",(0*J116),""))</f>
      </c>
      <c r="N116">
        <f>IF(C116="PE",(0.5*J116),IF(C116="N",(0*J116),""))</f>
      </c>
      <c r="O116">
        <f>IF(C116="FE",(0.8*J116),IF(C116="N",(0*J116),""))</f>
      </c>
      <c r="P116">
        <f>IF(C116="Y",(1*J116),IF(C116="N",(0*J116),""))</f>
      </c>
      <c r="Q116">
        <f>IF(C116="N",(0*J116),IF(C116="n",(0*J116),""))</f>
      </c>
    </row>
    <row r="117" spans="1:17" ht="47.25" customHeight="1">
      <c r="A117" s="5"/>
      <c r="B117" s="6" t="s">
        <v>100</v>
      </c>
      <c r="C117" s="74" t="s">
        <v>203</v>
      </c>
      <c r="D117" s="22"/>
      <c r="E117" s="71"/>
      <c r="G117">
        <f>SUM(K117,L117,M117,N117,O117,P117,Q117)</f>
        <v>0</v>
      </c>
      <c r="J117">
        <v>10</v>
      </c>
      <c r="K117">
        <f>IF(C117="FS",(1*J117),IF(C117="N",(0*J117),""))</f>
      </c>
      <c r="L117">
        <f>IF(C117="PS",(0.3*J117),IF(C117="N",(0*J117),""))</f>
      </c>
      <c r="M117">
        <f>IF(C117="NS",(0*J117),IF(C117="N",(0*J117),""))</f>
      </c>
      <c r="N117">
        <f>IF(C117="PE",(0.5*J117),IF(C117="N",(0*J117),""))</f>
      </c>
      <c r="O117">
        <f>IF(C117="FE",(0.8*J117),IF(C117="N",(0*J117),""))</f>
      </c>
      <c r="P117">
        <f>IF(C117="Y",(1*J117),IF(C117="N",(0*J117),""))</f>
      </c>
      <c r="Q117">
        <f>IF(C117="N",(0*J117),IF(C117="n",(0*J117),""))</f>
      </c>
    </row>
    <row r="118" spans="2:17" ht="57" customHeight="1">
      <c r="B118" s="6" t="s">
        <v>101</v>
      </c>
      <c r="C118" s="74" t="s">
        <v>203</v>
      </c>
      <c r="D118" s="24" t="s">
        <v>123</v>
      </c>
      <c r="E118" s="71"/>
      <c r="G118">
        <f>SUM(K118,L118,M118,N118,O118,P118,Q118)</f>
        <v>0</v>
      </c>
      <c r="J118">
        <v>5</v>
      </c>
      <c r="K118">
        <f>IF(C118="FS",(1*J118),IF(C118="N",(0*J118),""))</f>
      </c>
      <c r="L118">
        <f>IF(C118="PS",(0.3*J118),IF(C118="N",(0*J118),""))</f>
      </c>
      <c r="M118">
        <f>IF(C118="NS",(0*J118),IF(C118="N",(0*J118),""))</f>
      </c>
      <c r="N118">
        <f>IF(C118="PE",(0.5*J118),IF(C118="N",(0*J118),""))</f>
      </c>
      <c r="O118">
        <f>IF(C118="FE",(0.8*J118),IF(C118="N",(0*J118),""))</f>
      </c>
      <c r="P118">
        <f>IF(C118="Y",(1*J118),IF(C118="N",(0*J118),""))</f>
      </c>
      <c r="Q118">
        <f>IF(C118="N",(0*J118),IF(C118="n",(0*J118),""))</f>
      </c>
    </row>
    <row r="119" spans="2:5" ht="12.75">
      <c r="B119" s="6"/>
      <c r="C119" s="4" t="s">
        <v>39</v>
      </c>
      <c r="D119" s="22"/>
      <c r="E119" s="71"/>
    </row>
    <row r="120" spans="2:5" ht="12.75">
      <c r="B120" s="10" t="s">
        <v>36</v>
      </c>
      <c r="C120" s="4" t="s">
        <v>39</v>
      </c>
      <c r="D120" s="22"/>
      <c r="E120" s="21"/>
    </row>
    <row r="121" spans="1:5" ht="49.5" customHeight="1">
      <c r="A121" s="32"/>
      <c r="B121" s="35" t="s">
        <v>57</v>
      </c>
      <c r="C121" s="34"/>
      <c r="D121" s="89" t="s">
        <v>4</v>
      </c>
      <c r="E121" s="90"/>
    </row>
    <row r="122" spans="1:5" ht="12.75">
      <c r="A122" s="5"/>
      <c r="B122" s="6"/>
      <c r="C122" s="4" t="s">
        <v>39</v>
      </c>
      <c r="D122" s="22"/>
      <c r="E122" s="21"/>
    </row>
    <row r="123" spans="2:17" ht="44.25" customHeight="1">
      <c r="B123" s="6" t="s">
        <v>124</v>
      </c>
      <c r="C123" s="74" t="s">
        <v>203</v>
      </c>
      <c r="D123" s="24" t="s">
        <v>2</v>
      </c>
      <c r="E123" s="71"/>
      <c r="G123">
        <f>SUM(K123,L123,M123,N123,O123,P123,Q123)</f>
        <v>0</v>
      </c>
      <c r="J123">
        <v>3</v>
      </c>
      <c r="K123">
        <f>IF(C123="FS",(1*J123),IF(C123="N",(0*J123),""))</f>
      </c>
      <c r="L123">
        <f>IF(C123="PS",(0.3*J123),IF(C123="N",(0*J123),""))</f>
      </c>
      <c r="M123">
        <f>IF(C123="NS",(0*J123),IF(C123="N",(0*J123),""))</f>
      </c>
      <c r="N123">
        <f>IF(C123="PE",(0.5*J123),IF(C123="N",(0*J123),""))</f>
      </c>
      <c r="O123">
        <f>IF(C123="FE",(0.8*J123),IF(C123="N",(0*J123),""))</f>
      </c>
      <c r="P123">
        <f>IF(C123="Y",(1*J123),IF(C123="N",(0*J123),""))</f>
      </c>
      <c r="Q123">
        <f>IF(C123="N",(0*J123),IF(C123="n",(0*J123),""))</f>
      </c>
    </row>
    <row r="124" spans="2:17" ht="38.25">
      <c r="B124" s="6" t="s">
        <v>63</v>
      </c>
      <c r="C124" s="74" t="s">
        <v>203</v>
      </c>
      <c r="D124" s="22"/>
      <c r="E124" s="71"/>
      <c r="G124">
        <f>SUM(K124,L124,M124,N124,O124,P124,Q124)</f>
        <v>0</v>
      </c>
      <c r="J124">
        <v>3</v>
      </c>
      <c r="K124">
        <f>IF(C124="FS",(1*J124),IF(C124="N",(0*J124),""))</f>
      </c>
      <c r="L124">
        <f>IF(C124="PS",(0.3*J124),IF(C124="N",(0*J124),""))</f>
      </c>
      <c r="M124">
        <f>IF(C124="NS",(0*J124),IF(C124="N",(0*J124),""))</f>
      </c>
      <c r="N124">
        <f>IF(C124="PE",(0.5*J124),IF(C124="N",(0*J124),""))</f>
      </c>
      <c r="O124">
        <f>IF(C124="FE",(0.8*J124),IF(C124="N",(0*J124),""))</f>
      </c>
      <c r="P124">
        <f>IF(C124="Y",(1*J124),IF(C124="N",(0*J124),""))</f>
      </c>
      <c r="Q124">
        <f>IF(C124="N",(0*J124),IF(C124="n",(0*J124),""))</f>
      </c>
    </row>
    <row r="125" spans="2:17" ht="51">
      <c r="B125" s="6" t="s">
        <v>59</v>
      </c>
      <c r="C125" s="74" t="s">
        <v>203</v>
      </c>
      <c r="D125" s="66" t="s">
        <v>3</v>
      </c>
      <c r="E125" s="71"/>
      <c r="G125">
        <f>SUM(K125,L125,M125,N125,O125,P125,Q125)</f>
        <v>0</v>
      </c>
      <c r="J125">
        <v>5</v>
      </c>
      <c r="K125">
        <f>IF(C125="FS",(1*J125),IF(C125="N",(0*J125),""))</f>
      </c>
      <c r="L125">
        <f>IF(C125="PS",(0.3*J125),IF(C125="N",(0*J125),""))</f>
      </c>
      <c r="M125">
        <f>IF(C125="NS",(0*J125),IF(C125="N",(0*J125),""))</f>
      </c>
      <c r="N125">
        <f>IF(C125="PE",(0.5*J125),IF(C125="N",(0*J125),""))</f>
      </c>
      <c r="O125">
        <f>IF(C125="FE",(0.8*J125),IF(C125="N",(0*J125),""))</f>
      </c>
      <c r="P125">
        <f>IF(C125="Y",(1*J125),IF(C125="N",(0*J125),""))</f>
      </c>
      <c r="Q125">
        <f>IF(C125="N",(0*J125),IF(C125="n",(0*J125),""))</f>
      </c>
    </row>
    <row r="126" spans="2:17" ht="51">
      <c r="B126" s="6" t="s">
        <v>60</v>
      </c>
      <c r="C126" s="74" t="s">
        <v>203</v>
      </c>
      <c r="D126" s="22"/>
      <c r="E126" s="71"/>
      <c r="G126">
        <f>SUM(K126,L126,M126,N126,O126,P126,Q126)</f>
        <v>0</v>
      </c>
      <c r="J126">
        <v>5</v>
      </c>
      <c r="K126">
        <f>IF(C126="FS",(1*J126),IF(C126="N",(0*J126),""))</f>
      </c>
      <c r="L126">
        <f>IF(C126="PS",(0.3*J126),IF(C126="N",(0*J126),""))</f>
      </c>
      <c r="M126">
        <f>IF(C126="NS",(0*J126),IF(C126="N",(0*J126),""))</f>
      </c>
      <c r="N126">
        <f>IF(C126="PE",(0.5*J126),IF(C126="N",(0*J126),""))</f>
      </c>
      <c r="O126">
        <f>IF(C126="FE",(0.8*J126),IF(C126="N",(0*J126),""))</f>
      </c>
      <c r="P126">
        <f>IF(C126="Y",(1*J126),IF(C126="N",(0*J126),""))</f>
      </c>
      <c r="Q126">
        <f>IF(C126="N",(0*J126),IF(C126="n",(0*J126),""))</f>
      </c>
    </row>
    <row r="127" spans="2:5" ht="12.75">
      <c r="B127" s="6"/>
      <c r="C127" s="4" t="s">
        <v>39</v>
      </c>
      <c r="D127" s="22"/>
      <c r="E127" s="71"/>
    </row>
    <row r="128" spans="2:5" ht="12.75">
      <c r="B128" s="10" t="s">
        <v>36</v>
      </c>
      <c r="C128" s="4" t="s">
        <v>39</v>
      </c>
      <c r="D128" s="22"/>
      <c r="E128" s="21"/>
    </row>
    <row r="129" spans="1:5" ht="54.75" customHeight="1">
      <c r="A129" s="32"/>
      <c r="B129" s="35" t="s">
        <v>33</v>
      </c>
      <c r="C129" s="34" t="s">
        <v>39</v>
      </c>
      <c r="D129" s="89" t="s">
        <v>14</v>
      </c>
      <c r="E129" s="90"/>
    </row>
    <row r="130" spans="2:5" ht="12.75">
      <c r="B130" s="6"/>
      <c r="C130" s="4" t="s">
        <v>39</v>
      </c>
      <c r="D130" s="22"/>
      <c r="E130" s="21"/>
    </row>
    <row r="131" spans="2:17" ht="70.5" customHeight="1">
      <c r="B131" s="6" t="s">
        <v>153</v>
      </c>
      <c r="C131" s="74" t="s">
        <v>203</v>
      </c>
      <c r="D131" s="24" t="s">
        <v>180</v>
      </c>
      <c r="E131" s="52" t="s">
        <v>181</v>
      </c>
      <c r="G131">
        <f>SUM(K131,L131,M131,N131,O131,P131,Q131)</f>
        <v>0</v>
      </c>
      <c r="J131">
        <v>10</v>
      </c>
      <c r="K131">
        <f>IF(C131="FS",(1*J131),IF(C131="N",(0*J131),""))</f>
      </c>
      <c r="L131">
        <f>IF(C131="PS",(0.3*J131),IF(C131="N",(0*J131),""))</f>
      </c>
      <c r="M131">
        <f>IF(C131="NS",(0*J131),IF(C131="N",(0*J131),""))</f>
      </c>
      <c r="N131">
        <f>IF(C131="PE",(0.5*J131),IF(C131="N",(0*J131),""))</f>
      </c>
      <c r="O131">
        <f>IF(C131="FE",(0.8*J131),IF(C131="N",(0*J131),""))</f>
      </c>
      <c r="P131">
        <f>IF(C131="Y",(-1*J131),IF(C131="y",(-1*J131),""))</f>
      </c>
      <c r="Q131">
        <f>IF(C131="N",(1*J131),IF(C131="n",(1*J131),""))</f>
      </c>
    </row>
    <row r="132" spans="2:17" ht="54.75" customHeight="1">
      <c r="B132" s="6" t="s">
        <v>154</v>
      </c>
      <c r="C132" s="74" t="s">
        <v>203</v>
      </c>
      <c r="D132" s="24" t="s">
        <v>126</v>
      </c>
      <c r="E132" s="71"/>
      <c r="G132">
        <f>SUM(K132,L132,M132,N132,O132,P132,Q132)</f>
        <v>0</v>
      </c>
      <c r="J132">
        <v>5</v>
      </c>
      <c r="K132">
        <f>IF(C132="FS",(1*J132),IF(C132="N",(0*J132),""))</f>
      </c>
      <c r="L132">
        <f>IF(C132="PS",(0.3*J132),IF(C132="N",(0*J132),""))</f>
      </c>
      <c r="M132">
        <f>IF(C132="NS",(0*J132),IF(C132="N",(0*J132),""))</f>
      </c>
      <c r="N132">
        <f>IF(C132="PE",(0.5*J132),IF(C132="N",(0*J132),""))</f>
      </c>
      <c r="O132">
        <f>IF(C132="FE",(0.8*J132),IF(C132="N",(0*J132),""))</f>
      </c>
      <c r="P132">
        <f>IF(C132="Y",(-1*J132),IF(C132="y",(-1*J132),""))</f>
      </c>
      <c r="Q132">
        <f>IF(C132="N",(1*J132),IF(C132="n",(1*J132),""))</f>
      </c>
    </row>
    <row r="133" spans="2:17" ht="41.25" customHeight="1">
      <c r="B133" s="6" t="s">
        <v>155</v>
      </c>
      <c r="C133" s="74" t="s">
        <v>203</v>
      </c>
      <c r="D133" s="22"/>
      <c r="E133" s="71"/>
      <c r="G133">
        <f>SUM(K133,L133,M133,N133,O133,P133,Q133)</f>
        <v>0</v>
      </c>
      <c r="J133">
        <v>10</v>
      </c>
      <c r="K133">
        <f>IF(C133="FS",(1*J133),IF(C133="N",(0*J133),""))</f>
      </c>
      <c r="L133">
        <f>IF(C133="PS",(0.3*J133),IF(C133="N",(0*J133),""))</f>
      </c>
      <c r="M133">
        <f>IF(C133="NS",(0*J133),IF(C133="N",(0*J133),""))</f>
      </c>
      <c r="N133">
        <f>IF(C133="PE",(0.5*J133),IF(C133="N",(0*J133),""))</f>
      </c>
      <c r="O133">
        <f>IF(C133="FE",(0.8*J133),IF(C133="N",(0*J133),""))</f>
      </c>
      <c r="P133">
        <f>IF(C133="Y",(1*J133),IF(C133="y",(1*J133),""))</f>
      </c>
      <c r="Q133">
        <f>IF(C133="N",(0*J133),IF(C133="n",(0*J133),""))</f>
      </c>
    </row>
    <row r="134" spans="2:17" ht="69" customHeight="1">
      <c r="B134" s="6" t="s">
        <v>147</v>
      </c>
      <c r="C134" s="74" t="s">
        <v>203</v>
      </c>
      <c r="D134" s="24" t="s">
        <v>156</v>
      </c>
      <c r="E134" s="39" t="s">
        <v>166</v>
      </c>
      <c r="G134">
        <f>SUM(K134,L134,M134,N134,O134,P134,Q134)</f>
        <v>0</v>
      </c>
      <c r="J134">
        <v>5</v>
      </c>
      <c r="K134">
        <f>IF(C134="FS",(1*J134),IF(C134="N",(0*J134),""))</f>
      </c>
      <c r="L134">
        <f>IF(C134="PS",(0.3*J134),IF(C134="N",(0*J134),""))</f>
      </c>
      <c r="M134">
        <f>IF(C134="NS",(0*J134),IF(C134="N",(0*J134),""))</f>
      </c>
      <c r="N134">
        <f>IF(C134="PE",(0.5*J134),IF(C134="N",(0*J134),""))</f>
      </c>
      <c r="O134">
        <f>IF(C134="FE",(0.8*J134),IF(C134="N",(0*J134),""))</f>
      </c>
      <c r="P134">
        <f>IF(C134="Y",(1*J134),IF(C134="N",(0*J134),""))</f>
      </c>
      <c r="Q134">
        <f>IF(C134="N",(0*J134),IF(C134="n",(0*J134),""))</f>
      </c>
    </row>
    <row r="135" spans="2:5" ht="12.75">
      <c r="B135" s="6"/>
      <c r="C135" s="4" t="s">
        <v>39</v>
      </c>
      <c r="D135" s="22"/>
      <c r="E135" s="71"/>
    </row>
    <row r="136" spans="2:5" ht="12.75">
      <c r="B136" s="10" t="s">
        <v>36</v>
      </c>
      <c r="C136" s="4" t="s">
        <v>39</v>
      </c>
      <c r="D136" s="22"/>
      <c r="E136" s="21"/>
    </row>
    <row r="137" spans="1:5" ht="81" customHeight="1">
      <c r="A137" s="33"/>
      <c r="B137" s="35" t="s">
        <v>202</v>
      </c>
      <c r="C137" s="34" t="s">
        <v>39</v>
      </c>
      <c r="D137" s="81" t="s">
        <v>15</v>
      </c>
      <c r="E137" s="82"/>
    </row>
    <row r="138" spans="2:5" ht="12.75">
      <c r="B138" s="6"/>
      <c r="C138" s="4" t="s">
        <v>39</v>
      </c>
      <c r="D138" s="22"/>
      <c r="E138" s="21"/>
    </row>
    <row r="139" spans="2:17" ht="60.75" customHeight="1">
      <c r="B139" s="6" t="s">
        <v>148</v>
      </c>
      <c r="C139" s="74" t="s">
        <v>203</v>
      </c>
      <c r="D139" s="24" t="s">
        <v>128</v>
      </c>
      <c r="E139" s="39" t="s">
        <v>164</v>
      </c>
      <c r="G139">
        <f aca="true" t="shared" si="16" ref="G139:G144">SUM(K139,L139,M139,N139,O139,P139,Q139)</f>
        <v>0</v>
      </c>
      <c r="J139">
        <v>1</v>
      </c>
      <c r="K139">
        <f aca="true" t="shared" si="17" ref="K139:K144">IF(C139="FS",(1*J139),IF(C139="N",(0*J139),""))</f>
      </c>
      <c r="L139">
        <f aca="true" t="shared" si="18" ref="L139:L144">IF(C139="PS",(0.3*J139),IF(C139="N",(0*J139),""))</f>
      </c>
      <c r="M139">
        <f aca="true" t="shared" si="19" ref="M139:M144">IF(C139="NS",(0*J139),IF(C139="N",(0*J139),""))</f>
      </c>
      <c r="N139">
        <f aca="true" t="shared" si="20" ref="N139:N144">IF(C139="PE",(0.5*J139),IF(C139="N",(0*J139),""))</f>
      </c>
      <c r="O139">
        <f aca="true" t="shared" si="21" ref="O139:O144">IF(C139="FE",(0.8*J139),IF(C139="N",(0*J139),""))</f>
      </c>
      <c r="P139">
        <f aca="true" t="shared" si="22" ref="P139:P144">IF(C139="Y",(1*J139),IF(C139="N",(0*J139),""))</f>
      </c>
      <c r="Q139">
        <f aca="true" t="shared" si="23" ref="Q139:Q144">IF(C139="N",(0*J139),IF(C139="n",(0*J139),""))</f>
      </c>
    </row>
    <row r="140" spans="2:17" ht="58.5" customHeight="1">
      <c r="B140" s="6" t="s">
        <v>214</v>
      </c>
      <c r="C140" s="74" t="s">
        <v>203</v>
      </c>
      <c r="D140" s="24" t="s">
        <v>127</v>
      </c>
      <c r="E140" s="71"/>
      <c r="G140">
        <f t="shared" si="16"/>
        <v>0</v>
      </c>
      <c r="J140">
        <v>1</v>
      </c>
      <c r="K140">
        <f t="shared" si="17"/>
      </c>
      <c r="L140">
        <f t="shared" si="18"/>
      </c>
      <c r="M140">
        <f t="shared" si="19"/>
      </c>
      <c r="N140">
        <f t="shared" si="20"/>
      </c>
      <c r="O140">
        <f t="shared" si="21"/>
      </c>
      <c r="P140">
        <f t="shared" si="22"/>
      </c>
      <c r="Q140">
        <f t="shared" si="23"/>
      </c>
    </row>
    <row r="141" spans="2:17" ht="48" customHeight="1">
      <c r="B141" s="6" t="s">
        <v>129</v>
      </c>
      <c r="C141" s="74" t="s">
        <v>203</v>
      </c>
      <c r="D141" s="24" t="s">
        <v>130</v>
      </c>
      <c r="E141" s="71"/>
      <c r="G141">
        <f t="shared" si="16"/>
        <v>0</v>
      </c>
      <c r="J141">
        <v>1</v>
      </c>
      <c r="K141">
        <f t="shared" si="17"/>
      </c>
      <c r="L141">
        <f t="shared" si="18"/>
      </c>
      <c r="M141">
        <f t="shared" si="19"/>
      </c>
      <c r="N141">
        <f t="shared" si="20"/>
      </c>
      <c r="O141">
        <f t="shared" si="21"/>
      </c>
      <c r="P141">
        <f t="shared" si="22"/>
      </c>
      <c r="Q141">
        <f t="shared" si="23"/>
      </c>
    </row>
    <row r="142" spans="2:17" ht="59.25" customHeight="1">
      <c r="B142" s="6" t="s">
        <v>104</v>
      </c>
      <c r="C142" s="74" t="s">
        <v>203</v>
      </c>
      <c r="D142" s="24" t="s">
        <v>131</v>
      </c>
      <c r="E142" s="39" t="s">
        <v>165</v>
      </c>
      <c r="G142">
        <f t="shared" si="16"/>
        <v>0</v>
      </c>
      <c r="J142">
        <v>10</v>
      </c>
      <c r="K142">
        <f t="shared" si="17"/>
      </c>
      <c r="L142">
        <f t="shared" si="18"/>
      </c>
      <c r="M142">
        <f t="shared" si="19"/>
      </c>
      <c r="N142">
        <f t="shared" si="20"/>
      </c>
      <c r="O142">
        <f t="shared" si="21"/>
      </c>
      <c r="P142">
        <f t="shared" si="22"/>
      </c>
      <c r="Q142">
        <f t="shared" si="23"/>
      </c>
    </row>
    <row r="143" spans="2:17" ht="68.25" customHeight="1">
      <c r="B143" s="6" t="s">
        <v>133</v>
      </c>
      <c r="C143" s="74" t="s">
        <v>203</v>
      </c>
      <c r="D143" s="24" t="s">
        <v>134</v>
      </c>
      <c r="E143" s="71"/>
      <c r="G143">
        <f t="shared" si="16"/>
        <v>0</v>
      </c>
      <c r="J143">
        <v>1</v>
      </c>
      <c r="K143">
        <f t="shared" si="17"/>
      </c>
      <c r="L143">
        <f t="shared" si="18"/>
      </c>
      <c r="M143">
        <f t="shared" si="19"/>
      </c>
      <c r="N143">
        <f t="shared" si="20"/>
      </c>
      <c r="O143">
        <f t="shared" si="21"/>
      </c>
      <c r="P143">
        <f t="shared" si="22"/>
      </c>
      <c r="Q143">
        <f t="shared" si="23"/>
      </c>
    </row>
    <row r="144" spans="2:17" ht="81" customHeight="1">
      <c r="B144" s="6" t="s">
        <v>149</v>
      </c>
      <c r="C144" s="74" t="s">
        <v>203</v>
      </c>
      <c r="D144" s="24" t="s">
        <v>132</v>
      </c>
      <c r="E144" s="71" t="s">
        <v>219</v>
      </c>
      <c r="G144">
        <f t="shared" si="16"/>
        <v>0</v>
      </c>
      <c r="J144">
        <v>10</v>
      </c>
      <c r="K144">
        <f t="shared" si="17"/>
      </c>
      <c r="L144">
        <f t="shared" si="18"/>
      </c>
      <c r="M144">
        <f t="shared" si="19"/>
      </c>
      <c r="N144">
        <f t="shared" si="20"/>
      </c>
      <c r="O144">
        <f t="shared" si="21"/>
      </c>
      <c r="P144">
        <f t="shared" si="22"/>
      </c>
      <c r="Q144">
        <f t="shared" si="23"/>
      </c>
    </row>
    <row r="145" spans="2:5" ht="12.75">
      <c r="B145" s="6"/>
      <c r="C145" s="4" t="s">
        <v>39</v>
      </c>
      <c r="D145" s="22"/>
      <c r="E145" s="71"/>
    </row>
    <row r="146" spans="2:5" ht="12.75">
      <c r="B146" s="10" t="s">
        <v>36</v>
      </c>
      <c r="C146" s="4" t="s">
        <v>39</v>
      </c>
      <c r="D146" s="22"/>
      <c r="E146" s="21"/>
    </row>
    <row r="147" spans="1:5" ht="46.5" customHeight="1">
      <c r="A147" s="33"/>
      <c r="B147" s="35" t="s">
        <v>69</v>
      </c>
      <c r="C147" s="34" t="s">
        <v>39</v>
      </c>
      <c r="D147" s="89" t="s">
        <v>16</v>
      </c>
      <c r="E147" s="90"/>
    </row>
    <row r="148" spans="2:5" ht="28.5" customHeight="1">
      <c r="B148" s="6"/>
      <c r="C148" s="4" t="s">
        <v>39</v>
      </c>
      <c r="D148" s="24" t="s">
        <v>150</v>
      </c>
      <c r="E148" s="21"/>
    </row>
    <row r="149" spans="2:17" ht="54" customHeight="1">
      <c r="B149" s="6" t="s">
        <v>215</v>
      </c>
      <c r="C149" s="74" t="s">
        <v>203</v>
      </c>
      <c r="D149" s="22"/>
      <c r="E149" s="71"/>
      <c r="G149">
        <f>SUM(K149,L149,M149,N149,O149,P149,Q149)</f>
        <v>0</v>
      </c>
      <c r="J149">
        <v>1</v>
      </c>
      <c r="K149">
        <f>IF(C149="FS",(1*J149),IF(C149="N",(0*J149),""))</f>
      </c>
      <c r="L149">
        <f>IF(C149="PS",(0.3*J149),IF(C149="N",(0*J149),""))</f>
      </c>
      <c r="M149">
        <f>IF(C149="NS",(0*J149),IF(C149="N",(0*J149),""))</f>
      </c>
      <c r="N149">
        <f>IF(C149="PE",(0.5*J149),IF(C149="N",(0*J149),""))</f>
      </c>
      <c r="O149">
        <f>IF(C149="FE",(0.8*J149),IF(C149="N",(0*J149),""))</f>
      </c>
      <c r="P149">
        <f>IF(C149="Y",(1*J149),IF(C149="N",(0*J149),""))</f>
      </c>
      <c r="Q149">
        <f>IF(C149="N",(0*J149),IF(C149="n",(0*J149),""))</f>
      </c>
    </row>
    <row r="150" spans="2:17" ht="21.75" customHeight="1">
      <c r="B150" s="6" t="s">
        <v>163</v>
      </c>
      <c r="C150" s="74" t="s">
        <v>203</v>
      </c>
      <c r="D150" s="22"/>
      <c r="E150" s="71"/>
      <c r="G150">
        <f>SUM(K150,L150,M150,N150,O150,P150,Q150)</f>
        <v>0</v>
      </c>
      <c r="J150">
        <v>1</v>
      </c>
      <c r="K150">
        <f>IF(C150="FS",(1*J150),IF(C150="N",(0*J150),""))</f>
      </c>
      <c r="L150">
        <f>IF(C150="PS",(0.3*J150),IF(C150="N",(0*J150),""))</f>
      </c>
      <c r="M150">
        <f>IF(C150="NS",(0*J150),IF(C150="N",(0*J150),""))</f>
      </c>
      <c r="N150">
        <f>IF(C150="PE",(0.5*J150),IF(C150="N",(0*J150),""))</f>
      </c>
      <c r="O150">
        <f>IF(C150="FE",(0.8*J150),IF(C150="N",(0*J150),""))</f>
      </c>
      <c r="P150">
        <f>IF(C150="Y",(1*J150),IF(C150="N",(0*J150),""))</f>
      </c>
      <c r="Q150">
        <f>IF(C150="N",(0*J150),IF(C150="n",(0*J150),""))</f>
      </c>
    </row>
    <row r="151" spans="2:17" ht="38.25">
      <c r="B151" s="6" t="s">
        <v>68</v>
      </c>
      <c r="C151" s="74" t="s">
        <v>203</v>
      </c>
      <c r="D151" s="22"/>
      <c r="E151" s="71"/>
      <c r="G151">
        <f>SUM(K151,L151,M151,N151,O151,P151,Q151)</f>
        <v>0</v>
      </c>
      <c r="J151">
        <v>1</v>
      </c>
      <c r="K151">
        <f>IF(C151="FS",(1*J151),IF(C151="N",(0*J151),""))</f>
      </c>
      <c r="L151">
        <f>IF(C151="PS",(0.3*J151),IF(C151="N",(0*J151),""))</f>
      </c>
      <c r="M151">
        <f>IF(C151="NS",(0*J151),IF(C151="N",(0*J151),""))</f>
      </c>
      <c r="N151">
        <f>IF(C151="PE",(0.5*J151),IF(C151="N",(0*J151),""))</f>
      </c>
      <c r="O151">
        <f>IF(C151="FE",(0.8*J151),IF(C151="N",(0*J151),""))</f>
      </c>
      <c r="P151">
        <f>IF(C151="Y",(1*J151),IF(C151="N",(0*J151),""))</f>
      </c>
      <c r="Q151">
        <f>IF(C151="N",(0*J151),IF(C151="n",(0*J151),""))</f>
      </c>
    </row>
    <row r="152" spans="2:17" ht="42" customHeight="1">
      <c r="B152" s="6" t="s">
        <v>151</v>
      </c>
      <c r="C152" s="74" t="s">
        <v>203</v>
      </c>
      <c r="D152" s="24" t="s">
        <v>152</v>
      </c>
      <c r="E152" s="71"/>
      <c r="G152">
        <f>SUM(K152,L152,M152,N152,O152,P152,Q152)</f>
        <v>0</v>
      </c>
      <c r="J152">
        <v>5</v>
      </c>
      <c r="K152">
        <f>IF(C152="FS",(1*J152),IF(C152="N",(0*J152),""))</f>
      </c>
      <c r="L152">
        <f>IF(C152="PS",(0.3*J152),IF(C152="N",(0*J152),""))</f>
      </c>
      <c r="M152">
        <f>IF(C152="NS",(0*J152),IF(C152="N",(0*J152),""))</f>
      </c>
      <c r="N152">
        <f>IF(C152="PE",(0.5*J152),IF(C152="N",(0*J152),""))</f>
      </c>
      <c r="O152">
        <f>IF(C152="FE",(0.8*J152),IF(C152="N",(0*J152),""))</f>
      </c>
      <c r="P152">
        <f>IF(C152="Y",(1*J152),IF(C152="N",(0*J152),""))</f>
      </c>
      <c r="Q152">
        <f>IF(C152="N",(0*J152),IF(C152="n",(0*J152),""))</f>
      </c>
    </row>
    <row r="153" spans="2:5" ht="12.75">
      <c r="B153" s="6"/>
      <c r="C153" s="4" t="s">
        <v>39</v>
      </c>
      <c r="D153" s="22"/>
      <c r="E153" s="71"/>
    </row>
    <row r="154" spans="2:5" ht="12.75">
      <c r="B154" s="16" t="s">
        <v>67</v>
      </c>
      <c r="C154" s="4" t="s">
        <v>39</v>
      </c>
      <c r="D154" s="22"/>
      <c r="E154" s="71"/>
    </row>
    <row r="155" spans="2:17" ht="60" customHeight="1">
      <c r="B155" s="6" t="s">
        <v>125</v>
      </c>
      <c r="C155" s="74" t="s">
        <v>203</v>
      </c>
      <c r="D155" s="22"/>
      <c r="E155" s="71"/>
      <c r="G155">
        <f>SUM(K155,L155,M155,N155,O155,P155,Q155)</f>
        <v>0</v>
      </c>
      <c r="J155">
        <v>5</v>
      </c>
      <c r="K155">
        <f>IF(C155="FS",(1*J155),IF(C155="N",(0*J155),""))</f>
      </c>
      <c r="L155">
        <f>IF(C155="PS",(0.3*J155),IF(C155="N",(0*J155),""))</f>
      </c>
      <c r="M155">
        <f>IF(C155="NS",(0*J155),IF(C155="N",(0*J155),""))</f>
      </c>
      <c r="N155">
        <f>IF(C155="PE",(0.5*J155),IF(C155="N",(0*J155),""))</f>
      </c>
      <c r="O155">
        <f>IF(C155="FE",(0.8*J155),IF(C155="N",(0*J155),""))</f>
      </c>
      <c r="P155">
        <f>IF(C155="Y",(1*J155),IF(C155="N",(0*J155),""))</f>
      </c>
      <c r="Q155">
        <f>IF(C155="N",(0*J155),IF(C155="n",(0*J155),""))</f>
      </c>
    </row>
    <row r="156" spans="2:5" ht="12.75" customHeight="1">
      <c r="B156" s="6"/>
      <c r="C156" s="4" t="s">
        <v>39</v>
      </c>
      <c r="D156" s="22"/>
      <c r="E156" s="71"/>
    </row>
    <row r="157" spans="2:5" ht="12.75">
      <c r="B157" s="10" t="s">
        <v>36</v>
      </c>
      <c r="C157" s="4" t="s">
        <v>39</v>
      </c>
      <c r="D157" s="22"/>
      <c r="E157" s="21"/>
    </row>
    <row r="158" spans="1:5" ht="69.75" customHeight="1">
      <c r="A158" s="32"/>
      <c r="B158" s="36" t="s">
        <v>184</v>
      </c>
      <c r="C158" s="34" t="s">
        <v>39</v>
      </c>
      <c r="D158" s="89" t="s">
        <v>187</v>
      </c>
      <c r="E158" s="90"/>
    </row>
    <row r="159" spans="2:5" ht="12.75" customHeight="1">
      <c r="B159" s="6"/>
      <c r="C159" s="4" t="s">
        <v>39</v>
      </c>
      <c r="D159" s="22"/>
      <c r="E159" s="21"/>
    </row>
    <row r="160" spans="2:17" ht="43.5" customHeight="1">
      <c r="B160" s="6" t="s">
        <v>188</v>
      </c>
      <c r="C160" s="74" t="s">
        <v>203</v>
      </c>
      <c r="D160" s="24" t="s">
        <v>191</v>
      </c>
      <c r="E160" s="71"/>
      <c r="G160">
        <f>SUM(K160,L160,M160,N160,O160,P160,Q160)</f>
        <v>0</v>
      </c>
      <c r="J160">
        <v>10</v>
      </c>
      <c r="K160">
        <f>IF(C160="FS",(1*J160),IF(C160="N",(0*J160),""))</f>
      </c>
      <c r="L160">
        <f>IF(C160="PS",(0.3*J160),IF(C160="N",(0*J160),""))</f>
      </c>
      <c r="M160">
        <f>IF(C160="NS",(0*J160),IF(C160="N",(0*J160),""))</f>
      </c>
      <c r="N160">
        <f>IF(C160="PE",(0.5*J160),IF(C160="N",(0*J160),""))</f>
      </c>
      <c r="O160">
        <f>IF(C160="FE",(0.8*J160),IF(C160="N",(0*J160),""))</f>
      </c>
      <c r="P160">
        <f>IF(C160="Y",(1*J160),IF(C160="N",(0*J160),""))</f>
      </c>
      <c r="Q160">
        <f>IF(C160="N",(0*J160),IF(C160="n",(0*J160),""))</f>
      </c>
    </row>
    <row r="161" spans="2:17" ht="30.75" customHeight="1">
      <c r="B161" s="6" t="s">
        <v>185</v>
      </c>
      <c r="C161" s="74" t="s">
        <v>203</v>
      </c>
      <c r="D161" s="22"/>
      <c r="E161" s="71"/>
      <c r="G161">
        <f>SUM(K161,L161,M161,N161,O161,P161,Q161)</f>
        <v>0</v>
      </c>
      <c r="J161">
        <v>10</v>
      </c>
      <c r="K161">
        <f>IF(C161="FS",(1*J161),IF(C161="N",(0*J161),""))</f>
      </c>
      <c r="L161">
        <f>IF(C161="PS",(0.3*J161),IF(C161="N",(0*J161),""))</f>
      </c>
      <c r="M161">
        <f>IF(C161="NS",(0*J161),IF(C161="N",(0*J161),""))</f>
      </c>
      <c r="N161">
        <f>IF(C161="PE",(0.5*J161),IF(C161="N",(0*J161),""))</f>
      </c>
      <c r="O161">
        <f>IF(C161="FE",(0.8*J161),IF(C161="N",(0*J161),""))</f>
      </c>
      <c r="P161">
        <f>IF(C161="Y",(1*J161),IF(C161="N",(0*J161),""))</f>
      </c>
      <c r="Q161">
        <f>IF(C161="N",(0*J161),IF(C161="n",(0*J161),""))</f>
      </c>
    </row>
    <row r="162" spans="2:17" ht="32.25" customHeight="1">
      <c r="B162" s="6" t="s">
        <v>190</v>
      </c>
      <c r="C162" s="74" t="s">
        <v>203</v>
      </c>
      <c r="D162" s="22"/>
      <c r="E162" s="71"/>
      <c r="G162">
        <f>SUM(K162,L162,M162,N162,O162,P162,Q162)</f>
        <v>0</v>
      </c>
      <c r="J162">
        <v>1</v>
      </c>
      <c r="K162">
        <f>IF(C162="FS",(1*J162),IF(C162="N",(0*J162),""))</f>
      </c>
      <c r="L162">
        <f>IF(C162="PS",(0.3*J162),IF(C162="N",(0*J162),""))</f>
      </c>
      <c r="M162">
        <f>IF(C162="NS",(0*J162),IF(C162="N",(0*J162),""))</f>
      </c>
      <c r="N162">
        <f>IF(C162="PE",(0.5*J162),IF(C162="N",(0*J162),""))</f>
      </c>
      <c r="O162">
        <f>IF(C162="FE",(0.8*J162),IF(C162="N",(0*J162),""))</f>
      </c>
      <c r="P162">
        <f>IF(C162="Y",(1*J162),IF(C162="N",(0*J162),""))</f>
      </c>
      <c r="Q162">
        <f>IF(C162="N",(0*J162),IF(C162="n",(0*J162),""))</f>
      </c>
    </row>
    <row r="163" spans="2:17" ht="43.5" customHeight="1">
      <c r="B163" s="6" t="s">
        <v>186</v>
      </c>
      <c r="C163" s="74" t="s">
        <v>203</v>
      </c>
      <c r="D163" s="22"/>
      <c r="E163" s="71"/>
      <c r="G163">
        <f>SUM(K163,L163,M163,N163,O163,P163,Q163)</f>
        <v>0</v>
      </c>
      <c r="J163">
        <v>10</v>
      </c>
      <c r="K163">
        <f>IF(C163="FS",(1*J163),IF(C163="N",(0*J163),""))</f>
      </c>
      <c r="L163">
        <f>IF(C163="PS",(0.3*J163),IF(C163="N",(0*J163),""))</f>
      </c>
      <c r="M163">
        <f>IF(C163="NS",(0*J163),IF(C163="N",(0*J163),""))</f>
      </c>
      <c r="N163">
        <f>IF(C163="PE",(0.5*J163),IF(C163="N",(0*J163),""))</f>
      </c>
      <c r="O163">
        <f>IF(C163="FE",(0.8*J163),IF(C163="N",(0*J163),""))</f>
      </c>
      <c r="P163">
        <f>IF(C163="Y",(1*J163),IF(C163="N",(0*J163),""))</f>
      </c>
      <c r="Q163">
        <f>IF(C163="N",(0*J163),IF(C163="n",(0*J163),""))</f>
      </c>
    </row>
    <row r="164" spans="2:5" ht="12.75" customHeight="1">
      <c r="B164" s="6"/>
      <c r="C164" s="4" t="s">
        <v>39</v>
      </c>
      <c r="D164" s="22"/>
      <c r="E164" s="71"/>
    </row>
    <row r="165" spans="2:5" ht="12.75">
      <c r="B165" s="10" t="s">
        <v>36</v>
      </c>
      <c r="C165" s="4" t="s">
        <v>39</v>
      </c>
      <c r="D165" s="22"/>
      <c r="E165" s="21"/>
    </row>
    <row r="166" spans="1:7" ht="20.25">
      <c r="A166" s="33"/>
      <c r="B166" s="37" t="s">
        <v>208</v>
      </c>
      <c r="C166" s="34"/>
      <c r="D166" s="54">
        <f>SUM(G33:G163)</f>
        <v>0</v>
      </c>
      <c r="E166" s="55"/>
      <c r="F166" s="12"/>
      <c r="G166" s="14">
        <f>SUM(G33:G163)</f>
        <v>0</v>
      </c>
    </row>
    <row r="167" spans="2:5" ht="139.5" customHeight="1">
      <c r="B167" s="77" t="s">
        <v>223</v>
      </c>
      <c r="C167" s="4" t="s">
        <v>39</v>
      </c>
      <c r="D167" s="22"/>
      <c r="E167" s="78" t="s">
        <v>1</v>
      </c>
    </row>
    <row r="168" spans="2:5" ht="14.25" customHeight="1">
      <c r="B168" s="11"/>
      <c r="C168" s="4" t="s">
        <v>39</v>
      </c>
      <c r="D168" s="22"/>
      <c r="E168" s="21"/>
    </row>
    <row r="169" spans="1:5" ht="36" customHeight="1">
      <c r="A169" s="43"/>
      <c r="B169" s="45" t="s">
        <v>182</v>
      </c>
      <c r="C169" s="47"/>
      <c r="D169" s="85" t="s">
        <v>183</v>
      </c>
      <c r="E169" s="86"/>
    </row>
    <row r="170" spans="1:56" s="30" customFormat="1" ht="12.75">
      <c r="A170" s="44"/>
      <c r="B170" s="46"/>
      <c r="C170" s="48"/>
      <c r="D170" s="46"/>
      <c r="E170" s="50" t="s">
        <v>172</v>
      </c>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row>
    <row r="171" spans="2:6" ht="12.75">
      <c r="B171" s="6"/>
      <c r="C171" s="4" t="s">
        <v>39</v>
      </c>
      <c r="D171" s="22"/>
      <c r="E171" s="71"/>
      <c r="F171" s="53"/>
    </row>
    <row r="172" spans="2:5" ht="12.75">
      <c r="B172" s="10" t="s">
        <v>36</v>
      </c>
      <c r="C172" s="4" t="s">
        <v>39</v>
      </c>
      <c r="D172" s="22"/>
      <c r="E172" s="71"/>
    </row>
    <row r="173" spans="2:5" ht="97.5" customHeight="1">
      <c r="B173" s="13" t="s">
        <v>199</v>
      </c>
      <c r="C173" s="4"/>
      <c r="D173" s="22"/>
      <c r="E173" s="71"/>
    </row>
    <row r="174" spans="2:5" ht="12.75">
      <c r="B174" s="6"/>
      <c r="C174" s="4" t="s">
        <v>39</v>
      </c>
      <c r="D174" s="22"/>
      <c r="E174" s="21"/>
    </row>
    <row r="175" spans="2:5" ht="12.75">
      <c r="B175" s="6"/>
      <c r="C175" s="4" t="s">
        <v>39</v>
      </c>
      <c r="D175" s="22"/>
      <c r="E175" s="21"/>
    </row>
  </sheetData>
  <sheetProtection password="D93A" sheet="1" objects="1" scenarios="1"/>
  <mergeCells count="16">
    <mergeCell ref="D169:E169"/>
    <mergeCell ref="D158:E158"/>
    <mergeCell ref="D121:E121"/>
    <mergeCell ref="D129:E129"/>
    <mergeCell ref="D137:E137"/>
    <mergeCell ref="D147:E147"/>
    <mergeCell ref="D99:E99"/>
    <mergeCell ref="D23:E23"/>
    <mergeCell ref="D105:E105"/>
    <mergeCell ref="D112:E112"/>
    <mergeCell ref="A1:B1"/>
    <mergeCell ref="D30:E30"/>
    <mergeCell ref="D48:E48"/>
    <mergeCell ref="D76:E76"/>
    <mergeCell ref="D4:E4"/>
    <mergeCell ref="A2:B2"/>
  </mergeCells>
  <dataValidations count="40">
    <dataValidation allowBlank="1" showErrorMessage="1" promptTitle="RESPONSE Instructions:" prompt="Please respond with:&#10;OK = Acknowledgement&#10;FS = Fully Supported&#10;PS = Partially Supported&#10;NS = Not Supported&#10;FE = Free Enhancement&#10;PE = Paid Enhancement&#10;Y  = Yes&#10;N  = No&#10;&#10;Use the &quot;Vendor Explanation&quot; column for numeric or textual explanations." sqref="C173 C166"/>
    <dataValidation allowBlank="1" showInputMessage="1" showErrorMessage="1" promptTitle="Vendor Explanation Usage:" prompt="Use this column for responses requiring full text answers and numbers.  Also, feel free to expand any of your responses entered in the Response column with further information." sqref="E183:E65536"/>
    <dataValidation type="list" allowBlank="1" showInputMessage="1" showErrorMessage="1" promptTitle="RESPONSE Instructions:" prompt="DO NOT respond in this row!" sqref="C174:C175 C171:C172 C167:C168 C164:C165 C156:C159 C153:C154 C145:C148 C135:C138 C127:C130 C122 C119:C120 C110:C113 C103:C106 C97:C100 C70:C71 C74:C79 C63:C64 C57:C60 C66:C67 C50:C51 C6:C22 C3 C24:C32 C38 C46:C48">
      <formula1>"-"</formula1>
    </dataValidation>
    <dataValidation allowBlank="1" showInputMessage="1" showErrorMessage="1" promptTitle="Response Instructions" prompt="Select your response from the choices made available in the Response column.  Use the &quot;Vendor Explanation&quot; column for essay type answers or numbers. " sqref="B173 B78 B29"/>
    <dataValidation type="list" allowBlank="1" showDropDown="1" showInputMessage="1" showErrorMessage="1" sqref="G174">
      <formula1>"0"</formula1>
    </dataValidation>
    <dataValidation allowBlank="1" showInputMessage="1" showErrorMessage="1" promptTitle="Response Instructions" prompt="Do NOT use this row!" sqref="B174"/>
    <dataValidation allowBlank="1" showInputMessage="1" showErrorMessage="1" promptTitle="PROJECT DOMAIN" prompt="The RFP must address all factors present in the environment the planned system must be installed in. This is known as the &quot;project domain&quot;." sqref="B30"/>
    <dataValidation type="list" allowBlank="1" showInputMessage="1" showErrorMessage="1" promptTitle="RESPONSE Instructions - Column C" prompt="Respond to each question in this row.  A drop-down list of possible answers will be shown as appropriate:&#10;&#10;Y = YES&#10;N = NO&#10;FS = Fully Supported&#10;PS = Partially Supported&#10;NS = Not Supported&#10;FE = Free Enhancement&#10;PE = Paid Enhancement&#10;&#10;" sqref="C2">
      <formula1>"OK,FS,PS,NS,FE,PE,Y,N,-"</formula1>
    </dataValidation>
    <dataValidation allowBlank="1" showErrorMessage="1" promptTitle="RESPONSE Instructions - Column C" prompt="Please respond with:&#10;OK = Acknowledgement&#10;FS = Fully Supported&#10;PS = Partially Supported&#10;NS = Not Supported&#10;FE = Free Enhancement&#10;PE = Paid Enhancement&#10;Y  = Yes&#10;N  = No&#10;&#10;as required by each question below." sqref="C1"/>
    <dataValidation allowBlank="1" showInputMessage="1" showErrorMessage="1" promptTitle="RFP Development Notes Usage:" prompt="Use this cell to enter notes or reminders about obtaining the information or performing the task mentioned in each row." sqref="E174:E182 E160:E163 E166 E153:E155 E149:E152 E145 E140:E141 E143:E144 E135 E132:E133 E127 E123:E126 E110 E114:E119 E107:E109 E97:E98 E102:E103 E100 E77:E96 E74:E75 E70:E72 E46:E47 E50:E67 E31:E45"/>
    <dataValidation allowBlank="1" showInputMessage="1" showErrorMessage="1" promptTitle="Project Domain" prompt="Identification of the correct Project Domain is critica. The RFP must ensure all interfaces, inputs, and outputs to or from other entities are addressed by the new, planned system." sqref="D30:E30"/>
    <dataValidation allowBlank="1" showInputMessage="1" showErrorMessage="1" promptTitle="Information" prompt="Cells in this column contain sources of more detailed information about the topic discussed in a particular row. " sqref="D174:D176 D169 E170 D165:D166 D160:D163 D157 D153:D155 D149:D151 D145:D147 D138 D135:D136 D133 D127:D130 D110:D111 D113:D126 D103:D104 D100 D106:D109 D97:D98 D77:D78 D74:D75 D96 D72 E49 D49:D50 D53 D57:D60 D62:D64 D66 D68:D70 D55 D46:D47 D1 D39 D36:D37 D31 D34 E5 D45 D3:D29"/>
    <dataValidation allowBlank="1" showInputMessage="1" showErrorMessage="1" promptTitle="RFP ORGANIZATION" prompt="Do not underestimate the importance of RFP organization.  It  impacts communicating requirements to vendors and the accuracy of evaluating vendor responses.  Only a properly organized RFP can determine how well a proposed system fits your needs. " sqref="B48"/>
    <dataValidation allowBlank="1" showInputMessage="1" showErrorMessage="1" promptTitle="RFP Organization" prompt="How an RFP is organized affects how useful it will be.  If grouped by software feature it will be cause many problems.  For best results, it must be organized in a quantitative format grouped to match business processes." sqref="D48:E48"/>
    <dataValidation allowBlank="1" showErrorMessage="1" sqref="D148 D152 D51 D56"/>
    <dataValidation allowBlank="1" showErrorMessage="1" promptTitle="Information" prompt="Cells in this column contain sources of more detailed information about the topic discussed in a particular row. " sqref="D167:D168 D171:D173 D164 D159 D156 D139:D144 D137:E137 D131 D134 D101:D102 D105 D80:D95 D61 D54 D52 D35 D38 D40:D44 D32:D33"/>
    <dataValidation allowBlank="1" showInputMessage="1" showErrorMessage="1" promptTitle="Response Instructions" prompt="Select your response from the choices made available in the Response column.  Use the &quot;RFP Development Notes&quot; column for notes and reminders pertinent to your project. " sqref="B165:B166 B157 B160:B163 B155 B150:B152 B139:B144 B131:B134 B123:B126 B114:B118 B101:B102 B107:B109 B79:B96 B72:B73 B61:B62 B65 B55:B56 B68:B69 B52:B53 B25:B27 B39:B45 B33:B37"/>
    <dataValidation allowBlank="1" showErrorMessage="1" promptTitle="Response Instructions" prompt="Select your response from the choices made available in the Response column.  Use the &quot;Vendor Explanation&quot; column for essay type answers or numbers. " sqref="B97:B100 B74:B77 B70:B71 B60 B64 B51 B58 B67 B38 B31:B32"/>
    <dataValidation allowBlank="1" showInputMessage="1" showErrorMessage="1" promptTitle="Information" prompt="Accounting systems of all types, CRM, manufacturing, and WMS systems warrant full Disaster Recovery &amp; Business Continuity Planning due to their mission critical nature.  Any large system should have much more than a simple tape backup!" sqref="D65"/>
    <dataValidation allowBlank="1" showErrorMessage="1" promptTitle="Response Instructions" prompt="Select your response from the choices made available in the Response column.  Use the &quot;RFP Development Notes&quot; column for notes and reminders pertinent to your project. " sqref="B171:B172 B167:B168 B164 B159 B156 B153:B154 B138 B145:B148 B135:B136 B127:B130 B119:B122 B110:B113 B103:B104 B106"/>
    <dataValidation allowBlank="1" showInputMessage="1" showErrorMessage="1" promptTitle="Information" prompt="Full intellectual property rights, contractual, and implementation oriented topics are provided in each Infotivity eRFP Toolkit.  " sqref="D67"/>
    <dataValidation allowBlank="1" showInputMessage="1" showErrorMessage="1" promptTitle="Information" prompt="Ideal for quickly evaluating each vendor RFP response based on your business priorities! " sqref="D71"/>
    <dataValidation allowBlank="1" showErrorMessage="1" promptTitle="Information" prompt="ideal for quickly evaluating each vendor RFP response based on your business priorities! " sqref="D79 D73"/>
    <dataValidation allowBlank="1" showErrorMessage="1" promptTitle="RFP Development Notes Usage:" prompt="Use this cell to enter notes or reminders about obtaining the information or performing the task mentioned in each row." sqref="E167:E168 E171:E173 E159 E164:E165 E156:E157 E146 E148 E136 E138:E139 E142 E128 E130:E131 E134 E111 E113 E120 E122 E101 E104 E106 E68:E69 E73"/>
    <dataValidation allowBlank="1" showInputMessage="1" showErrorMessage="1" promptTitle="RESPONSE Instructions:" prompt="DO NOT respond in this row!" sqref="C169:C170 C121 C49 C4:C5 C23"/>
    <dataValidation allowBlank="1" showInputMessage="1" showErrorMessage="1" promptTitle="Information" prompt="The YES/NO answer format allows vendors too much leeway in their answer to a given RFP question, and are not forced to specify HOW the feature is delivered." sqref="D132"/>
    <dataValidation allowBlank="1" showInputMessage="1" showErrorMessage="1" promptTitle="Risk" prompt="It is the RFP that collects the data needed to identify risks, then queries the vendor about what risk mitigation activities are required.  Good project management mandates this type of planning.  Risk is also a factor in determining the best solution." sqref="D158:E158"/>
    <dataValidation allowBlank="1" showInputMessage="1" showErrorMessage="1" promptTitle="HELP" prompt="The risk associated with each vendor proposal is an important factor in determining which one is best for your needs. Risk management is the practice of identifying risk factors and implementing ways of mitigating those risks." sqref="B158"/>
    <dataValidation allowBlank="1" showInputMessage="1" showErrorMessage="1" promptTitle="RFP Development Notes Usage:" prompt="Use this column to enter and store notes or reminders about obtaining the information or performing the task discussed in each row." sqref="E1"/>
    <dataValidation allowBlank="1" showInputMessage="1" showErrorMessage="1" promptTitle="RFP Development Notes:" prompt="Use this column to enter and store notes or reminders about obtaining the information or performing the task discussed in each row." sqref="E2:E3 E24:E29 E6:E22"/>
    <dataValidation allowBlank="1" showInputMessage="1" showErrorMessage="1" promptTitle="Useful Information" prompt="Cells in this column contain sources of more detailed information about the topic discussed in a particular row. " sqref="D2"/>
    <dataValidation allowBlank="1" showInputMessage="1" showErrorMessage="1" promptTitle="Input Validation" prompt="All Infotivity eRFPs have customizable data validation to ensure vendor responses that truly reflect your organization's needs are obtained. " sqref="D99:E99"/>
    <dataValidation allowBlank="1" showInputMessage="1" showErrorMessage="1" promptTitle="Priority Weighting" prompt="The importance of a given business function or software feature can vary a great deal depending on an orgainization's current situation and long-term goals.  This determines the weight value assigned to it." sqref="D112:E112"/>
    <dataValidation allowBlank="1" showInputMessage="1" showErrorMessage="1" promptTitle="Required Work products" prompt="The actual deliverable results are the work products being proposed.  These can be services, intellectual property, and/or physical property. " sqref="D76:E76"/>
    <dataValidation allowBlank="1" showInputMessage="1" showErrorMessage="1" promptTitle="Response Evaluation" prompt="The document (proposal) containing a vendor's answers to the questions contained in an RFP is known as a vendor RFP response or vendor response.  This section addresses the tasks involved in evaluating how well a vendor response fits your requirements." sqref="B137"/>
    <dataValidation allowBlank="1" showInputMessage="1" showErrorMessage="1" promptTitle="Vendor Response Scoring" prompt="The process of automatically translating the answer a vendor supplies for each RFP question into a numeric score is known as vendor response scoring." sqref="B105"/>
    <dataValidation allowBlank="1" showInputMessage="1" showErrorMessage="1" promptTitle="Quantitative " prompt="A question is quantitative if only one out of a finite number of pre-defined responses can be used as an answer.  If the vendor can enter their own answer using &quot;free-form&quot; text then the question is NOT quantitaitve! " sqref="B54"/>
    <dataValidation type="list" allowBlank="1" showInputMessage="1" showErrorMessage="1" promptTitle="RESPONSE Instructions:" prompt="Please respond with:&#10;&#10;Y  = Yes&#10;N  = No&#10;&#10;Use the &quot;Vendor Explanation&quot; column for numeric or textual explanations." sqref="C131:C132">
      <formula1>"Y,N,-,?"</formula1>
    </dataValidation>
    <dataValidation type="list" allowBlank="1" showInputMessage="1" showErrorMessage="1" promptTitle="RESPONSE Instructions:" prompt="Please respond with:&#10;&#10;Y  = Yes&#10;N  = No&#10;&#10;Use the &quot;Vendor Explanation&quot; column for numeric or textual explanations." sqref="C160:C163 C155 C149:C152 C139:C144 C133:C134 C114:C118 C123:C126 C101:C102 C107:C109 C80:C96 C52:C56 C61:C62 C65 C68:C69 C72:C73 C33:C37 C39:C45">
      <formula1>"Y,N,?"</formula1>
    </dataValidation>
    <dataValidation allowBlank="1" showInputMessage="1" showErrorMessage="1" promptTitle="Instructions" prompt="There are many issues involved governing the compatibility of the input data (as it is received) and the new system. " sqref="B149"/>
  </dataValidations>
  <hyperlinks>
    <hyperlink ref="B7" location="INTRO3" tooltip="Explains the use of this spreadsheet." display="Instructions"/>
    <hyperlink ref="B9" location="rfporg1" tooltip="The RFP must be clear, easy to read, and must be properly organized for easy evaluation and comparison of vendor responses." display="RFP Organization"/>
    <hyperlink ref="B22" location="topa" tooltip="Top of Page - Table of Contents" display="(Return to TOP)"/>
    <hyperlink ref="B47" location="topa" tooltip="Top of Page - Table of Contents" display="(Return to TOP)"/>
    <hyperlink ref="B172" location="topa" tooltip="Go to TOP - Main Table of Contents" display="(Return to Top)"/>
    <hyperlink ref="B165" location="topa" tooltip="Go to TOP - Main Table of Contents" display="(Return to Top)"/>
    <hyperlink ref="B19" location="score2" tooltip="The TOTAL Weighted Grade Point Score for the RFP." display="Overall Score"/>
    <hyperlink ref="B98" location="topa" tooltip="Go to TOP - Main Table of Contents" display="(Return to Top)"/>
    <hyperlink ref="B11" location="inputval1" tooltip="Input validation assures consistent answers are collected, ensuring &quot;apples-to-apples&quot; comparison." display="Vendor Input Validation"/>
    <hyperlink ref="B104" location="topa" tooltip="Go to TOP - Main Table of Contents" display="(Return to Top)"/>
    <hyperlink ref="B12" location="responsescore1" tooltip="Automated vendor response scoring ensures consistent scoring of all vendor proposals." display="Vendor Response Scoring"/>
    <hyperlink ref="B111" location="topa" tooltip="Go to TOP - Main Table of Contents" display="(Return to Top)"/>
    <hyperlink ref="B13" location="priority1" tooltip="Weighting values are used to assign the priority of a given business function to the RFP topics related to that function." display="Priority Weighting"/>
    <hyperlink ref="B120" location="topa" tooltip="Go to TOP - Main Table of Contents" display="(Return to Top)"/>
    <hyperlink ref="B128" location="topa" tooltip="Go to TOP - Main Table of Contents" display="(Return to Top)"/>
    <hyperlink ref="B136" location="topa" tooltip="Go to TOP - Main Table of Contents" display="(Return to Top)"/>
    <hyperlink ref="B146" location="topa" tooltip="Go to TOP - Main Table of Contents" display="(Return to Top)"/>
    <hyperlink ref="B29" location="topa" tooltip="Go to TOP - Main Table of Contents" display="(Return to Top)"/>
    <hyperlink ref="B8" location="projdomain1" tooltip="The RFP must address all factors present in the environment the planned system must be installed in. This is known as the project domain." display="Project Domain"/>
    <hyperlink ref="B14" location="traceability1" tooltip="Traceability refers to the fact all RFP requirements should be traceable back to your organization's true needs." display="Requirement Traceability"/>
    <hyperlink ref="B16" location="responseval2" tooltip="Investigates the issues needed to accurately evaluate each vendor response (proposal)." display="Response Evaluation Issues"/>
    <hyperlink ref="B17" location="overallcontent2" tooltip="Evaluates the application specific content of the RFP." display="Application Functions"/>
    <hyperlink ref="B15" location="responseformat3" tooltip="The EASE &amp; ACCURACY with which vendor RFP responses (proposals) may be evaluated is based on the response format required.  This section investigates the possibilities." display="Response Format Used"/>
    <hyperlink ref="B75" location="topa" tooltip="Go to TOP - Main Table of Contents" display="(Return to Top)"/>
    <hyperlink ref="B10" location="workproducts1" tooltip="Investigates the mission-critical work products that must be produced before the project can be successfully completed." display="Required Work Products"/>
    <hyperlink ref="E139" r:id="rId1" display="View sample comparison here."/>
    <hyperlink ref="E142" r:id="rId2" display="View a sample 3-D chart here."/>
    <hyperlink ref="E134" r:id="rId3" display="View FSM input validation sample here."/>
    <hyperlink ref="E101" r:id="rId4" display="View input validation sample here."/>
    <hyperlink ref="D25" r:id="rId5" tooltip="Obtain detailed information and samples about each Infotivity RFP and eRFP Toolkit." display="Click here for information and samples regarding Infotivity's many &quot;ready-to-use&quot; RFP and vendor proposal evaluation products."/>
    <hyperlink ref="D5" r:id="rId6" tooltip="List all eRFPs with detailed information about each." display="Obtain More Information..."/>
    <hyperlink ref="E5" r:id="rId7" tooltip="Use this SECURE form to order your RFP." display="Secure Order Form..."/>
    <hyperlink ref="E170" r:id="rId8" tooltip="Custom RFP development by Infotivity experts." display="Obtain More Information..."/>
    <hyperlink ref="B18" location="risk3" tooltip="This section investigates how well the RFP addresses risk, which pays a large role in product selection and implementation." display="Risk Management"/>
    <hyperlink ref="B157" location="topa" tooltip="Go to TOP - Main Table of Contents" display="(Return to Top)"/>
    <hyperlink ref="D49" r:id="rId9" tooltip="List all eRFPs with detailed information about each." display="Optimized RFP Guide Table of Contents..."/>
    <hyperlink ref="E49" r:id="rId10" tooltip="Use this SECURE form to order your RFP." display="Secure Order Form..."/>
  </hyperlinks>
  <printOptions/>
  <pageMargins left="0.75" right="0.75" top="1" bottom="1" header="0.5" footer="0.5"/>
  <pageSetup horizontalDpi="200" verticalDpi="200" orientation="portrait" r:id="rId14"/>
  <drawing r:id="rId13"/>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Lohr</dc:creator>
  <cp:keywords/>
  <dc:description/>
  <cp:lastModifiedBy>Greg Lohr</cp:lastModifiedBy>
  <dcterms:created xsi:type="dcterms:W3CDTF">2003-02-22T05:35:23Z</dcterms:created>
  <dcterms:modified xsi:type="dcterms:W3CDTF">2005-02-09T21:02:20Z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